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06"/>
  <workbookPr date1904="1" showInkAnnotation="0" autoCompressPictures="0"/>
  <mc:AlternateContent xmlns:mc="http://schemas.openxmlformats.org/markup-compatibility/2006">
    <mc:Choice Requires="x15">
      <x15ac:absPath xmlns:x15ac="http://schemas.microsoft.com/office/spreadsheetml/2010/11/ac" url="C:\Users\d802491\Telstra\Customer Inclusion - Documents\Strategy &amp; Inclusion\Team space\Reputation\Reporting\FY19\Design\6. Data tables\"/>
    </mc:Choice>
  </mc:AlternateContent>
  <xr:revisionPtr revIDLastSave="146" documentId="11_E73DE585942C713265F06BBC0CA10F79BECDEF81" xr6:coauthVersionLast="47" xr6:coauthVersionMax="47" xr10:uidLastSave="{E453420D-6A54-4583-92ED-FE2FAF01CD9C}"/>
  <bookViews>
    <workbookView xWindow="0" yWindow="0" windowWidth="19200" windowHeight="7340" tabRatio="500" firstSheet="1" activeTab="1" xr2:uid="{00000000-000D-0000-FFFF-FFFF00000000}"/>
  </bookViews>
  <sheets>
    <sheet name="2019 Data Pack " sheetId="7" r:id="rId1"/>
    <sheet name="Responsible Business" sheetId="5" r:id="rId2"/>
    <sheet name="Digital Futures" sheetId="4" r:id="rId3"/>
    <sheet name="Environmental Solutions" sheetId="3" r:id="rId4"/>
  </sheets>
  <definedNames>
    <definedName name="_xlnm.Print_Area" localSheetId="0">'2019 Data Pack '!$B$1:$H$50</definedName>
    <definedName name="_xlnm.Print_Area" localSheetId="2">'Digital Futures'!$B$1:$H$65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6" i="5"/>
  <c r="H110" i="5"/>
  <c r="H107" i="5"/>
  <c r="H104" i="5"/>
  <c r="H101" i="5"/>
  <c r="H98" i="5"/>
  <c r="H96" i="5"/>
  <c r="H95" i="5"/>
  <c r="H280" i="5"/>
  <c r="H278" i="5"/>
  <c r="I12" i="3" l="1"/>
  <c r="I8" i="3"/>
  <c r="I138" i="3" l="1"/>
  <c r="I137" i="3"/>
  <c r="I136" i="3"/>
  <c r="I135" i="3"/>
  <c r="I104" i="3"/>
  <c r="I105" i="3"/>
  <c r="I106" i="3"/>
  <c r="I107" i="3"/>
  <c r="I108" i="3"/>
  <c r="I109" i="3"/>
  <c r="I110" i="3"/>
  <c r="D111" i="3"/>
  <c r="I111" i="3" s="1"/>
  <c r="I112" i="3"/>
  <c r="I113" i="3"/>
  <c r="I114" i="3"/>
  <c r="I115" i="3"/>
  <c r="I116" i="3"/>
  <c r="I117" i="3"/>
  <c r="I118" i="3"/>
  <c r="I119" i="3"/>
  <c r="I120" i="3"/>
  <c r="H121" i="3"/>
  <c r="I121" i="3"/>
  <c r="H122" i="3"/>
  <c r="I122" i="3"/>
  <c r="H123" i="3"/>
  <c r="I123" i="3"/>
  <c r="I98" i="3" l="1"/>
  <c r="I97" i="3"/>
  <c r="I96" i="3"/>
  <c r="I81" i="3"/>
  <c r="I80" i="3"/>
  <c r="I79" i="3"/>
  <c r="I78" i="3"/>
  <c r="I77" i="3"/>
  <c r="I76" i="3"/>
  <c r="I75" i="3"/>
  <c r="I74" i="3"/>
  <c r="I73" i="3"/>
  <c r="I72" i="3"/>
  <c r="I71" i="3"/>
  <c r="I70" i="3"/>
  <c r="I69" i="3"/>
  <c r="I68" i="3"/>
  <c r="I67" i="3"/>
  <c r="I66" i="3"/>
  <c r="I46" i="3"/>
  <c r="I45" i="3"/>
  <c r="I44" i="3"/>
  <c r="I43" i="3"/>
  <c r="I41" i="3"/>
  <c r="I38" i="3"/>
  <c r="I37" i="3"/>
  <c r="I36" i="3"/>
  <c r="I35" i="3"/>
  <c r="I34" i="3"/>
  <c r="I32" i="3"/>
  <c r="I31" i="3"/>
  <c r="I30" i="3"/>
  <c r="I29" i="3"/>
  <c r="I28" i="3"/>
  <c r="I15" i="3"/>
  <c r="I14" i="3"/>
  <c r="I11" i="3"/>
  <c r="I10" i="3"/>
  <c r="I9" i="3"/>
  <c r="I7" i="3"/>
  <c r="E16" i="5" l="1"/>
  <c r="D17" i="5"/>
  <c r="H17" i="5" s="1"/>
  <c r="E17" i="5"/>
  <c r="E18" i="5"/>
  <c r="E116" i="5"/>
  <c r="E118" i="5"/>
</calcChain>
</file>

<file path=xl/sharedStrings.xml><?xml version="1.0" encoding="utf-8"?>
<sst xmlns="http://schemas.openxmlformats.org/spreadsheetml/2006/main" count="656" uniqueCount="329">
  <si>
    <t>Responsible Business</t>
    <phoneticPr fontId="1" type="noConversion"/>
  </si>
  <si>
    <t>Workforce profile</t>
  </si>
  <si>
    <t xml:space="preserve">Telstra Group significant geographic locations </t>
  </si>
  <si>
    <t>Workforce by employment level</t>
  </si>
  <si>
    <t>Workforce by employment type</t>
  </si>
  <si>
    <t xml:space="preserve">Workforce by contract type </t>
  </si>
  <si>
    <t>Total new hires</t>
  </si>
  <si>
    <t>New hires by gender and age group and region</t>
  </si>
  <si>
    <t>Total turnover</t>
  </si>
  <si>
    <t>Turnover by gender and age group and region</t>
  </si>
  <si>
    <t>Absenteeism rates</t>
  </si>
  <si>
    <t>Parental leave by gender</t>
  </si>
  <si>
    <t>Returned to work after parental leave</t>
  </si>
  <si>
    <t>Return to work rate by gender</t>
  </si>
  <si>
    <t>Female representation in the workforce by employment level since FY16</t>
  </si>
  <si>
    <t xml:space="preserve">Female representation in the workforce by employment level: with executive band breakdown  </t>
  </si>
  <si>
    <t>Percentage of fixed remuneration (FR) - female to male</t>
  </si>
  <si>
    <t>Age distribution</t>
  </si>
  <si>
    <t>Reconciliation action plan: progress towards targets</t>
  </si>
  <si>
    <t>Telstra workplace health and safety indicators</t>
  </si>
  <si>
    <t xml:space="preserve">Telstra Total Recordable Injury Frequency Rate   </t>
  </si>
  <si>
    <t xml:space="preserve">Telstra Lost Time Injury performance indicators </t>
  </si>
  <si>
    <t>Reconciliation action plan update</t>
  </si>
  <si>
    <t xml:space="preserve">Discrimination complaints </t>
  </si>
  <si>
    <t xml:space="preserve">Digital Futures </t>
    <phoneticPr fontId="1" type="noConversion"/>
  </si>
  <si>
    <t>Social and community investment by focus</t>
  </si>
  <si>
    <t>Social and community investment by form of contribution</t>
  </si>
  <si>
    <t>Digital capability programs – number of people impacted</t>
  </si>
  <si>
    <t>Everyone connected – number of people impacted</t>
  </si>
  <si>
    <t>Environmental Solutions</t>
    <phoneticPr fontId="1" type="noConversion"/>
  </si>
  <si>
    <t>Greenhouse gas emissions</t>
    <phoneticPr fontId="1" type="noConversion"/>
  </si>
  <si>
    <t>Total greenhouse gas emissions by source</t>
  </si>
  <si>
    <t>Total greenhouse gas emissions by category (scope 1, 2 &amp; 3 emissions)</t>
  </si>
  <si>
    <t>Energy consumption by source</t>
  </si>
  <si>
    <t>Distance travelled by flight by type</t>
  </si>
  <si>
    <t>Waste and recycling</t>
  </si>
  <si>
    <t>Office, billing and printing paper</t>
  </si>
  <si>
    <t xml:space="preserve">Water </t>
  </si>
  <si>
    <t>Reports</t>
    <phoneticPr fontId="1" type="noConversion"/>
  </si>
  <si>
    <t>Bigger Picture 2019 Sustainability Report</t>
  </si>
  <si>
    <t>2019 Sustainability Report Assurance Statement</t>
  </si>
  <si>
    <t>2019 Sustainability Report Glossary</t>
  </si>
  <si>
    <t>2019 Sustainability Report GRI Content Index</t>
  </si>
  <si>
    <t xml:space="preserve">Bigger Picture 2019 Sustainability Report </t>
  </si>
  <si>
    <t>Short Links</t>
    <phoneticPr fontId="1" type="noConversion"/>
  </si>
  <si>
    <t>General Workforce</t>
  </si>
  <si>
    <t>Employee Attraction and Retention</t>
  </si>
  <si>
    <t>Diversity and Inclusion</t>
  </si>
  <si>
    <t>Gender Pay Equity</t>
  </si>
  <si>
    <t>Reconciliation Action Plan</t>
  </si>
  <si>
    <t>Health, Safety and Wellbeing</t>
  </si>
  <si>
    <t>GENERAL WORKFORCE</t>
  </si>
  <si>
    <r>
      <t>Workforce profile</t>
    </r>
    <r>
      <rPr>
        <b/>
        <vertAlign val="superscript"/>
        <sz val="14"/>
        <color rgb="FF001E82"/>
        <rFont val="Arial"/>
        <family val="2"/>
      </rPr>
      <t>1</t>
    </r>
    <r>
      <rPr>
        <b/>
        <sz val="14"/>
        <color rgb="FF001E82"/>
        <rFont val="Arial"/>
        <family val="2"/>
      </rPr>
      <t xml:space="preserve"> </t>
    </r>
  </si>
  <si>
    <t>GRI Standards 102-8</t>
  </si>
  <si>
    <t>FY19</t>
  </si>
  <si>
    <t>FY18</t>
  </si>
  <si>
    <t>FY17</t>
  </si>
  <si>
    <t>FY16</t>
  </si>
  <si>
    <t>FY15</t>
  </si>
  <si>
    <t>% change FY18 - FY19</t>
  </si>
  <si>
    <r>
      <t>Telstra Group</t>
    </r>
    <r>
      <rPr>
        <b/>
        <vertAlign val="superscript"/>
        <sz val="8"/>
        <color rgb="FF000000"/>
        <rFont val="Arial"/>
        <family val="2"/>
      </rPr>
      <t>2</t>
    </r>
    <r>
      <rPr>
        <b/>
        <sz val="8"/>
        <color indexed="8"/>
        <rFont val="Arial"/>
        <family val="2"/>
      </rPr>
      <t xml:space="preserve">
</t>
    </r>
    <r>
      <rPr>
        <sz val="8"/>
        <color rgb="FF000000"/>
        <rFont val="Arial"/>
        <family val="2"/>
      </rPr>
      <t>Full time equivalent</t>
    </r>
  </si>
  <si>
    <r>
      <t>Telstra Group excluding contractors</t>
    </r>
    <r>
      <rPr>
        <b/>
        <vertAlign val="superscript"/>
        <sz val="8"/>
        <color rgb="FF000000"/>
        <rFont val="Arial"/>
        <family val="2"/>
      </rPr>
      <t>3</t>
    </r>
    <r>
      <rPr>
        <b/>
        <sz val="8"/>
        <color indexed="8"/>
        <rFont val="Arial"/>
        <family val="2"/>
      </rPr>
      <t xml:space="preserve">
</t>
    </r>
    <r>
      <rPr>
        <sz val="8"/>
        <color rgb="FF000000"/>
        <rFont val="Arial"/>
        <family val="2"/>
      </rPr>
      <t>Full time equivalent</t>
    </r>
  </si>
  <si>
    <r>
      <t>Telstra Corporation</t>
    </r>
    <r>
      <rPr>
        <b/>
        <vertAlign val="superscript"/>
        <sz val="8"/>
        <color rgb="FF000000"/>
        <rFont val="Arial"/>
        <family val="2"/>
      </rPr>
      <t>4</t>
    </r>
    <r>
      <rPr>
        <b/>
        <sz val="8"/>
        <color indexed="8"/>
        <rFont val="Arial"/>
        <family val="2"/>
      </rPr>
      <t xml:space="preserve">
</t>
    </r>
    <r>
      <rPr>
        <sz val="8"/>
        <color rgb="FF000000"/>
        <rFont val="Arial"/>
        <family val="2"/>
      </rPr>
      <t>Headcount</t>
    </r>
  </si>
  <si>
    <t>Notes:</t>
  </si>
  <si>
    <t>1 - From FY19, Telstra Group Labour includes Internal labour (full time, part time, casual, controlled entities, long term leave, temporary employees) and Direct Contractor Labour (contractors, controlled entity contractors). Prior to FY19 this data did not include employees on long-term leave. The FY18 has been restated in line with this new reporting boundary in this report and does not match the FY18 number published in the FY18 data pack.</t>
  </si>
  <si>
    <t>2 - Includes Telstra Corporation and controlled entity full time employees and equivalents, contractors and staff employed through agency arrangements in Australia and internationally.</t>
  </si>
  <si>
    <t>3 - Telstra Group excluding Direct Contractor Labour (contractors, controlled entity contractors) employed through agency arrangements in Australia and internationally.</t>
  </si>
  <si>
    <t xml:space="preserve">4 - Includes full time and part time employees paid by Telstra Corporation (excluding casual staff, all controlled entity-paid staff, and agency staff in Australia and internationally). This definition is used in our workforce reporting of workforce by employment type and contract type. </t>
  </si>
  <si>
    <t>GRI Standards 102-7</t>
  </si>
  <si>
    <t xml:space="preserve">Percentage </t>
    <phoneticPr fontId="0" type="noConversion"/>
  </si>
  <si>
    <t>Australia</t>
  </si>
  <si>
    <t>China</t>
  </si>
  <si>
    <t>Hong Kong</t>
  </si>
  <si>
    <t>Philippines</t>
  </si>
  <si>
    <r>
      <t>Other</t>
    </r>
    <r>
      <rPr>
        <vertAlign val="superscript"/>
        <sz val="8"/>
        <color indexed="8"/>
        <rFont val="Arial"/>
        <family val="2"/>
      </rPr>
      <t>1</t>
    </r>
  </si>
  <si>
    <t>1 - Other countries are UK, Singapore, US, India, Japan, South Korea, Malaysia, Indonesia, Taiwan and Thailand.</t>
  </si>
  <si>
    <r>
      <t xml:space="preserve">Workforce by employment level </t>
    </r>
    <r>
      <rPr>
        <b/>
        <vertAlign val="superscript"/>
        <sz val="14"/>
        <color rgb="FF021D82"/>
        <rFont val="Arial"/>
        <family val="2"/>
      </rPr>
      <t>1</t>
    </r>
  </si>
  <si>
    <t xml:space="preserve">Percentage </t>
  </si>
  <si>
    <r>
      <t xml:space="preserve">Executive management
</t>
    </r>
    <r>
      <rPr>
        <sz val="8"/>
        <color rgb="FF000000"/>
        <rFont val="Arial"/>
        <family val="2"/>
      </rPr>
      <t>(Bands A, B and C)</t>
    </r>
    <r>
      <rPr>
        <vertAlign val="superscript"/>
        <sz val="8"/>
        <color rgb="FF000000"/>
        <rFont val="Arial"/>
        <family val="2"/>
      </rPr>
      <t xml:space="preserve"> </t>
    </r>
  </si>
  <si>
    <t>Middle management 
(Bands 1 and 2)</t>
    <phoneticPr fontId="0" type="noConversion"/>
  </si>
  <si>
    <r>
      <t xml:space="preserve">Operational
(Bands 3 and 4) </t>
    </r>
    <r>
      <rPr>
        <vertAlign val="superscript"/>
        <sz val="8"/>
        <color indexed="8"/>
        <rFont val="Arial"/>
        <family val="2"/>
      </rPr>
      <t xml:space="preserve"> </t>
    </r>
  </si>
  <si>
    <t>1- Includes full-time, part-time and casual staff in Telstra Corporation Limited and its wholly-owned subsidiaries, excluding contractors and agency staff. It does not include staff in any other controlled entities within the Telstra Group.</t>
  </si>
  <si>
    <t>Permanent full time</t>
  </si>
  <si>
    <t>Male</t>
  </si>
  <si>
    <t>Female</t>
  </si>
  <si>
    <t>Permanent part time</t>
  </si>
  <si>
    <t>Fixed term full time</t>
  </si>
  <si>
    <t>Fixed term part time</t>
  </si>
  <si>
    <t>&lt;0.1</t>
  </si>
  <si>
    <t>GRI Standards 102-41</t>
  </si>
  <si>
    <t>Individual contracts or statutory agreements</t>
  </si>
  <si>
    <t>Collective agreements</t>
  </si>
  <si>
    <t xml:space="preserve">Individual contracts or individual statutory agreements include Australian Workplace Agreements (AWAs) and Individual Transitional Employment Agreements (ITEAs) and Common Law Contracts. </t>
  </si>
  <si>
    <t xml:space="preserve">
Collective agreements include Employee Agreements (EAs). </t>
  </si>
  <si>
    <t>EMPLOYEE ATTRACTION AND RETENTION</t>
  </si>
  <si>
    <t>GRI Standards 401-1</t>
  </si>
  <si>
    <t>Headcount</t>
  </si>
  <si>
    <t>Rate (%)</t>
  </si>
  <si>
    <t>Telstra Corp (full year) and Sensis (until 28 Feb) - Will not apply for FY17</t>
  </si>
  <si>
    <t>Includes full time and part time staff in Telstra Corporation Limited and its wholly-owned subsidiaries, excluding contractors and agency staff. It does not include staff in any other controlled entities within the Telstra Group.  Definition changed from FY17 due to regional inclusion.</t>
  </si>
  <si>
    <t>16-24</t>
  </si>
  <si>
    <t>25-34</t>
  </si>
  <si>
    <t>35-44</t>
  </si>
  <si>
    <t>45-54</t>
  </si>
  <si>
    <t>55 +</t>
  </si>
  <si>
    <r>
      <t>Other</t>
    </r>
    <r>
      <rPr>
        <vertAlign val="superscript"/>
        <sz val="8"/>
        <rFont val="Arial"/>
        <family val="2"/>
      </rPr>
      <t>1</t>
    </r>
  </si>
  <si>
    <t xml:space="preserve">New hires include all external hires, contractors turned employees and casuals to employees </t>
  </si>
  <si>
    <t xml:space="preserve">Turnover is the number of employees who leave Telstra including all types of separation. </t>
  </si>
  <si>
    <t>Turnover is the number of employees who leave Telstra including all types of separation.</t>
  </si>
  <si>
    <t>Includes full time and part time staff in Telstra Corporation Limited and its owned subsidiaries, excluding casuals, contractors and agency staff. It does not include all staff in any other controlled entities within the Telstra Group. Definition changed from FY17 due to regional inclusion</t>
  </si>
  <si>
    <t>GRI Standards 403-2</t>
  </si>
  <si>
    <t xml:space="preserve">Number of actual absenteeism days lost (due to incapacity of any kind) as a percentage of total days scheduled to be worked by workforce									</t>
  </si>
  <si>
    <t>GRI Standards 401-3</t>
  </si>
  <si>
    <t>Total number of employees from the internal workforce (full time or part time) that took parental leave at any time within the reporting period, including those that may still be on parental leave at the end of the reporting period</t>
  </si>
  <si>
    <t>Total number of employees that returned to work after parental leave ended within the reporting period</t>
  </si>
  <si>
    <t>Percentage</t>
  </si>
  <si>
    <t>Total</t>
  </si>
  <si>
    <t>Rate calculated as Total number of employees that did return to work after parental leave/ Total number of employees due to return to work after taking parental leave x 100</t>
  </si>
  <si>
    <t>Return to work defined as separation date being at least 3 days post last day of parental leave</t>
  </si>
  <si>
    <t>DIVERSITY AND INCLUSION</t>
  </si>
  <si>
    <r>
      <t>Female representation in the workforce by employment level since FY16</t>
    </r>
    <r>
      <rPr>
        <b/>
        <vertAlign val="superscript"/>
        <sz val="10"/>
        <color rgb="FF001E82"/>
        <rFont val="Arial"/>
        <family val="2"/>
      </rPr>
      <t>1</t>
    </r>
  </si>
  <si>
    <t>GRI Standards 405-1</t>
  </si>
  <si>
    <t xml:space="preserve">Count and Percentage </t>
  </si>
  <si>
    <t>FY17</t>
    <phoneticPr fontId="1" type="noConversion"/>
  </si>
  <si>
    <t>FY16</t>
    <phoneticPr fontId="1" type="noConversion"/>
  </si>
  <si>
    <t>Count</t>
    <phoneticPr fontId="1" type="noConversion"/>
  </si>
  <si>
    <t>%</t>
    <phoneticPr fontId="1" type="noConversion"/>
  </si>
  <si>
    <t>Board
(Non-executive directors)</t>
  </si>
  <si>
    <t>Executive management 
(Bands A, B and C)</t>
    <phoneticPr fontId="0" type="noConversion"/>
  </si>
  <si>
    <t>Operational 
(Bands 3 and 4)</t>
    <phoneticPr fontId="0" type="noConversion"/>
  </si>
  <si>
    <t>Telstra Total</t>
  </si>
  <si>
    <r>
      <t>Telstra Group Total</t>
    </r>
    <r>
      <rPr>
        <vertAlign val="superscript"/>
        <sz val="8"/>
        <color theme="1"/>
        <rFont val="Arial"/>
        <family val="2"/>
      </rPr>
      <t xml:space="preserve"> 2</t>
    </r>
  </si>
  <si>
    <t xml:space="preserve">1. Includes full-time, part-time and casual staff in Telstra Corporation Limited and its wholly-owned subsidiaries, excluding contractors and agency staff. It does not include staff in any other controlled entities within the Telstra Group.
</t>
  </si>
  <si>
    <t>2. Includes full-time, part-time and casual staff in controlled entities within the Telstra Group excluding contractors and agency staff.</t>
  </si>
  <si>
    <t>GENDER PAY EQUITY</t>
  </si>
  <si>
    <t>Level</t>
  </si>
  <si>
    <r>
      <t>Executive Management</t>
    </r>
    <r>
      <rPr>
        <vertAlign val="superscript"/>
        <sz val="8"/>
        <rFont val="Arial"/>
        <family val="2"/>
      </rPr>
      <t>1</t>
    </r>
  </si>
  <si>
    <r>
      <t>Middle Management</t>
    </r>
    <r>
      <rPr>
        <vertAlign val="superscript"/>
        <sz val="8"/>
        <rFont val="Arial"/>
        <family val="2"/>
      </rPr>
      <t>2</t>
    </r>
  </si>
  <si>
    <r>
      <t>Operational</t>
    </r>
    <r>
      <rPr>
        <vertAlign val="superscript"/>
        <sz val="8"/>
        <rFont val="Arial"/>
        <family val="2"/>
      </rPr>
      <t>3</t>
    </r>
  </si>
  <si>
    <t>Overall % comparison</t>
  </si>
  <si>
    <t xml:space="preserve">The table compares the average salaries across three levels of our Australian based employees, reflecting over 90% of our employee population </t>
  </si>
  <si>
    <t xml:space="preserve">1 -  Executive management comprises persons holding roles within Telstra designated Bands A, B and C. CEO Is excluded from Executive grouping on the basis the role is held by a single person								</t>
  </si>
  <si>
    <t>2  - Middle management comprises persons holding roles within Telstra designated Band 1 or 2, or equivalent.</t>
  </si>
  <si>
    <t>3 - Operational comprises persons holding roles within Telstra designated Band 3 or 4, or equivalent.</t>
  </si>
  <si>
    <r>
      <t>16-24</t>
    </r>
    <r>
      <rPr>
        <vertAlign val="superscript"/>
        <sz val="8"/>
        <color indexed="8"/>
        <rFont val="Arial"/>
        <family val="2"/>
      </rPr>
      <t>1</t>
    </r>
  </si>
  <si>
    <t>55+</t>
  </si>
  <si>
    <t>1 -  Includes full-time, part-time and casual staff in Telstra Corporation Limited and its wholly-owned subsidiaries, excluding contractors and agency staff. It does not include staff in any other controlled entities within the Telstra Group.</t>
  </si>
  <si>
    <t>RECONCILIATION ACTION PLAN</t>
  </si>
  <si>
    <t>Progress towards targets</t>
  </si>
  <si>
    <t>Annual spend with Indigenous suppliers - millions of dollars</t>
  </si>
  <si>
    <r>
      <t>Percentage of workforce who self identify as Aboriginal or Torres Strait Islander</t>
    </r>
    <r>
      <rPr>
        <vertAlign val="superscript"/>
        <sz val="8"/>
        <rFont val="Arial"/>
        <family val="2"/>
      </rPr>
      <t>1</t>
    </r>
  </si>
  <si>
    <t>1 - Includes full time, part time and casual staff in Telstra Corporation Limited and its wholly owned subsidiaries, excluding contractors and agency staff. It does not include staff in any other controlled entities within the Telstra Group</t>
  </si>
  <si>
    <t xml:space="preserve">HEALTH, SAFETY AND WELLBEING </t>
  </si>
  <si>
    <t>Key performance indicator</t>
  </si>
  <si>
    <t>New workers’ compensation claims</t>
  </si>
  <si>
    <t>Number</t>
  </si>
  <si>
    <t>Open workers’ compensation claims</t>
  </si>
  <si>
    <r>
      <t>Fatalities</t>
    </r>
    <r>
      <rPr>
        <vertAlign val="superscript"/>
        <sz val="8"/>
        <color indexed="8"/>
        <rFont val="Arial"/>
        <family val="2"/>
      </rPr>
      <t>1</t>
    </r>
  </si>
  <si>
    <r>
      <t>1 -</t>
    </r>
    <r>
      <rPr>
        <i/>
        <sz val="8"/>
        <color indexed="8"/>
        <rFont val="Arial"/>
        <family val="2"/>
      </rPr>
      <t xml:space="preserve"> </t>
    </r>
    <r>
      <rPr>
        <sz val="8"/>
        <color indexed="8"/>
        <rFont val="Arial"/>
        <family val="2"/>
      </rPr>
      <t>Includes Telstra Corporation Ltd employees and contractors</t>
    </r>
  </si>
  <si>
    <r>
      <t xml:space="preserve">TRIFR </t>
    </r>
    <r>
      <rPr>
        <vertAlign val="superscript"/>
        <sz val="8"/>
        <color indexed="8"/>
        <rFont val="Arial"/>
        <family val="2"/>
      </rPr>
      <t>1,2</t>
    </r>
  </si>
  <si>
    <t>Rate of occurrence of all injuries requiring intervention beyond simple first aid</t>
  </si>
  <si>
    <t xml:space="preserve">1 - Includes full time, part time and casual Telstra Corporation Ltd employees only, not including subsidiaries or contractors.  </t>
  </si>
  <si>
    <t>2- TRIFR is the reported number per million hours worked of all work-related injuries or diseases that require medical treatment beyond simple first aid</t>
  </si>
  <si>
    <r>
      <t>LTIFR</t>
    </r>
    <r>
      <rPr>
        <vertAlign val="superscript"/>
        <sz val="8"/>
        <color rgb="FF000000"/>
        <rFont val="Arial"/>
        <family val="2"/>
      </rPr>
      <t>1</t>
    </r>
  </si>
  <si>
    <t>Number of occurrences of lost time</t>
  </si>
  <si>
    <r>
      <t>LTI</t>
    </r>
    <r>
      <rPr>
        <vertAlign val="superscript"/>
        <sz val="8"/>
        <color rgb="FF000000"/>
        <rFont val="Arial"/>
        <family val="2"/>
      </rPr>
      <t>2</t>
    </r>
  </si>
  <si>
    <r>
      <t>Serious injury rate</t>
    </r>
    <r>
      <rPr>
        <vertAlign val="superscript"/>
        <sz val="8"/>
        <color rgb="FF000000"/>
        <rFont val="Arial"/>
        <family val="2"/>
      </rPr>
      <t>3</t>
    </r>
  </si>
  <si>
    <t xml:space="preserve">Rate of claims resulting in greater than one week lost time </t>
  </si>
  <si>
    <t>Lost days</t>
  </si>
  <si>
    <t>total days lost</t>
  </si>
  <si>
    <t xml:space="preserve">Days lost per LTI </t>
  </si>
  <si>
    <t>Average days lost</t>
  </si>
  <si>
    <t xml:space="preserve">1 - LTIFR is the reported number of accepted workers’ compensation claims for work-related injury or disease that incur one or more days lost time for each million hours worked. Includes full time, part time and casual Telstra Corporation Ltd employees only, not including subsidiaries or contractors. This indicator was measured for the 2017 calendar year. </t>
  </si>
  <si>
    <t xml:space="preserve">2 - An LTI is the reported number of occurrences resulting in one or more days of lost time arising from injury or disease that have resulted in an accepted workers’ compensation claim from a full time, part time or casual employee of Telstra Corporation Limited.. </t>
  </si>
  <si>
    <t>3 - For calendar year from 1 January to 31 December. Serious injury rate is defined as the number of lost time injuries (as defined at 3) that require an absence from work of one working week or more per million hours worked.</t>
  </si>
  <si>
    <t>Discrimination complaints</t>
  </si>
  <si>
    <t>GRI Standards 406-1</t>
  </si>
  <si>
    <r>
      <t xml:space="preserve">Total number of internal discrimination complaints </t>
    </r>
    <r>
      <rPr>
        <vertAlign val="superscript"/>
        <sz val="8"/>
        <rFont val="Arial"/>
        <family val="2"/>
      </rPr>
      <t>1</t>
    </r>
  </si>
  <si>
    <t>Number of claims closed at 30 June</t>
  </si>
  <si>
    <t>Number of claims open at 30 June</t>
  </si>
  <si>
    <r>
      <rPr>
        <vertAlign val="superscript"/>
        <sz val="8"/>
        <color theme="1"/>
        <rFont val="Arial"/>
        <family val="2"/>
      </rPr>
      <t>1</t>
    </r>
    <r>
      <rPr>
        <sz val="8"/>
        <color theme="1"/>
        <rFont val="Arial"/>
        <family val="2"/>
      </rPr>
      <t xml:space="preserve"> Includes full time, part time and casual staff in controlled entities within the Telstra Group, excluding contractors and agency staff. </t>
    </r>
  </si>
  <si>
    <t>GRI Standards: 201-1</t>
  </si>
  <si>
    <t>Millions of dollars</t>
  </si>
  <si>
    <t>Program</t>
  </si>
  <si>
    <t>Description</t>
  </si>
  <si>
    <t>Amount invested (million dollars)</t>
  </si>
  <si>
    <t>Percentage of total</t>
  </si>
  <si>
    <t>Everyone Connected</t>
    <phoneticPr fontId="0" type="noConversion"/>
  </si>
  <si>
    <t>Customer and community digital inclusion programs</t>
  </si>
  <si>
    <t>Access</t>
  </si>
  <si>
    <t>Digital literacy and cyber safety</t>
  </si>
  <si>
    <t>Digital innovation</t>
  </si>
  <si>
    <t>Employee volunteering and giving</t>
  </si>
  <si>
    <t>Value of employee volunteering, matched payroll giving (regular and disaster relief), fundraising and Telstra Kids Fund</t>
  </si>
  <si>
    <t>Sponsorship</t>
  </si>
  <si>
    <t>Local community and high profile national sponsorships. Focus on art, health, sport, children and youth, general community assistance, economic development and diversity</t>
  </si>
  <si>
    <t>Disaster relief</t>
  </si>
  <si>
    <t>Covers customer and community measures, including disaster relief credits and free payphones in disaster affected areas</t>
  </si>
  <si>
    <t>TOTAL</t>
  </si>
  <si>
    <r>
      <t>Notes:</t>
    </r>
    <r>
      <rPr>
        <b/>
        <sz val="8"/>
        <color indexed="30"/>
        <rFont val="Arial"/>
        <family val="2"/>
      </rPr>
      <t xml:space="preserve"> </t>
    </r>
  </si>
  <si>
    <t>Management costs associated with each program are included in the amount invested. Total differs due to rounding.</t>
  </si>
  <si>
    <t>GRI Standards: 203-1</t>
  </si>
  <si>
    <t>FY 19</t>
  </si>
  <si>
    <r>
      <t>FY18</t>
    </r>
    <r>
      <rPr>
        <b/>
        <vertAlign val="superscript"/>
        <sz val="10"/>
        <color rgb="FFFFFFFF"/>
        <rFont val="Arial"/>
        <family val="2"/>
      </rPr>
      <t>1</t>
    </r>
  </si>
  <si>
    <t>Revenue foregone</t>
  </si>
  <si>
    <t>Social contribution in the form of missed earnings to assist the community, non-profit organisations or customers in time of need</t>
    <phoneticPr fontId="0" type="noConversion"/>
  </si>
  <si>
    <t>Cash</t>
  </si>
  <si>
    <t>In-kind</t>
  </si>
  <si>
    <t>Contributions of products or services, valued at retail cost to Telstra, to assist non-profit organisations</t>
  </si>
  <si>
    <t>Time</t>
  </si>
  <si>
    <t>Contributions of employee time, during work hours, to assist non-profit organisations</t>
  </si>
  <si>
    <t>Management costs</t>
  </si>
  <si>
    <t>Costs borne by Telstra to deliver the suite of initiatives within our social and community investment program</t>
  </si>
  <si>
    <t>Leverage</t>
  </si>
  <si>
    <t>Contributions by employees to a partner organisation or project as a result of the active support of Telstra (e.g. payroll giving)</t>
  </si>
  <si>
    <t>1 - Change in FY18 data reported due to clarification of data received.</t>
  </si>
  <si>
    <r>
      <t>Digital capability programs – number of people impacted</t>
    </r>
    <r>
      <rPr>
        <b/>
        <vertAlign val="superscript"/>
        <sz val="14"/>
        <color rgb="FF570066"/>
        <rFont val="Arial"/>
        <family val="2"/>
      </rPr>
      <t>1</t>
    </r>
  </si>
  <si>
    <t>Number of people</t>
  </si>
  <si>
    <t>FY18</t>
    <phoneticPr fontId="1" type="noConversion"/>
  </si>
  <si>
    <t>Face to face and online training</t>
  </si>
  <si>
    <t>Online resource downloads</t>
  </si>
  <si>
    <t xml:space="preserve">Number of people impacted </t>
  </si>
  <si>
    <t>1- This year we updated how we report on the reach of our digital capability programs. These programs aim to build digital skills and confidence online. Programs are delivered in a variety of formats, including face-to-face and online training or mentoring as well as the provision of online resources.  Refer to our Glossary for more information.</t>
  </si>
  <si>
    <r>
      <t>Everyone connected – number of people impacted</t>
    </r>
    <r>
      <rPr>
        <b/>
        <vertAlign val="superscript"/>
        <sz val="14"/>
        <color rgb="FF570066"/>
        <rFont val="Arial"/>
        <family val="2"/>
      </rPr>
      <t>1</t>
    </r>
  </si>
  <si>
    <t>Number of people receiving tailored support, products and services to enable them to connect or thrive online</t>
  </si>
  <si>
    <r>
      <t>Number of customers in vulnerable circumstances supported through our products and services</t>
    </r>
    <r>
      <rPr>
        <vertAlign val="superscript"/>
        <sz val="8"/>
        <color rgb="FF000000"/>
        <rFont val="Arial"/>
        <family val="2"/>
      </rPr>
      <t>2</t>
    </r>
  </si>
  <si>
    <t>Number of people impacted</t>
  </si>
  <si>
    <t xml:space="preserve">Notes: </t>
  </si>
  <si>
    <t>1 - This year we clarified our definition of our everyone connected target and it excludes online resources. Refer to our Glossary for more information.</t>
  </si>
  <si>
    <t>2 - This metric measures unique customers supported. The reason for the large variance between FY18 and FY19 is because FY18 is the first year of our target period and includes our all customers supported while FY19 only includes new customers supported.</t>
  </si>
  <si>
    <r>
      <t>Greenhouse gas emissions</t>
    </r>
    <r>
      <rPr>
        <b/>
        <vertAlign val="superscript"/>
        <sz val="14"/>
        <color rgb="FF074F30"/>
        <rFont val="Arial"/>
        <family val="2"/>
      </rPr>
      <t>1</t>
    </r>
  </si>
  <si>
    <t>GRI Standards: 305-1 - 305-5</t>
  </si>
  <si>
    <r>
      <t>Tonnes of carbon dioxide equivalent (tCO</t>
    </r>
    <r>
      <rPr>
        <i/>
        <vertAlign val="subscript"/>
        <sz val="9"/>
        <color rgb="FF074F30"/>
        <rFont val="Arial"/>
        <family val="2"/>
      </rPr>
      <t>2</t>
    </r>
    <r>
      <rPr>
        <i/>
        <sz val="9"/>
        <color rgb="FF074F30"/>
        <rFont val="Arial"/>
        <family val="2"/>
      </rPr>
      <t>e)</t>
    </r>
  </si>
  <si>
    <r>
      <t>FY18</t>
    </r>
    <r>
      <rPr>
        <b/>
        <vertAlign val="superscript"/>
        <sz val="10"/>
        <color rgb="FFFFFFFF"/>
        <rFont val="Arial"/>
        <family val="2"/>
      </rPr>
      <t>4</t>
    </r>
  </si>
  <si>
    <t>% change FY18-19</t>
  </si>
  <si>
    <r>
      <t>Total emissions (Scope 1, 2 &amp; 3) tCO</t>
    </r>
    <r>
      <rPr>
        <vertAlign val="subscript"/>
        <sz val="8"/>
        <color rgb="FF000000"/>
        <rFont val="Arial"/>
        <family val="2"/>
      </rPr>
      <t>2</t>
    </r>
    <r>
      <rPr>
        <sz val="8"/>
        <color indexed="8"/>
        <rFont val="Arial"/>
        <family val="2"/>
      </rPr>
      <t>e</t>
    </r>
  </si>
  <si>
    <r>
      <t>Scope 1 emissions (tCO</t>
    </r>
    <r>
      <rPr>
        <vertAlign val="subscript"/>
        <sz val="8"/>
        <color rgb="FF000000"/>
        <rFont val="Arial"/>
        <family val="2"/>
      </rPr>
      <t>2</t>
    </r>
    <r>
      <rPr>
        <sz val="8"/>
        <color indexed="8"/>
        <rFont val="Arial"/>
        <family val="2"/>
      </rPr>
      <t>e)</t>
    </r>
  </si>
  <si>
    <r>
      <t>Scope 2 emissions (tCO</t>
    </r>
    <r>
      <rPr>
        <vertAlign val="subscript"/>
        <sz val="8"/>
        <color rgb="FF000000"/>
        <rFont val="Arial"/>
        <family val="2"/>
      </rPr>
      <t>2</t>
    </r>
    <r>
      <rPr>
        <sz val="8"/>
        <color indexed="8"/>
        <rFont val="Arial"/>
        <family val="2"/>
      </rPr>
      <t>e)</t>
    </r>
  </si>
  <si>
    <r>
      <t>Scope 3 emissions (tCO</t>
    </r>
    <r>
      <rPr>
        <vertAlign val="subscript"/>
        <sz val="8"/>
        <color rgb="FF000000"/>
        <rFont val="Arial"/>
        <family val="2"/>
      </rPr>
      <t>2</t>
    </r>
    <r>
      <rPr>
        <sz val="8"/>
        <color indexed="8"/>
        <rFont val="Arial"/>
        <family val="2"/>
      </rPr>
      <t>e)</t>
    </r>
    <r>
      <rPr>
        <vertAlign val="superscript"/>
        <sz val="8"/>
        <color rgb="FF000000"/>
        <rFont val="Arial"/>
        <family val="2"/>
      </rPr>
      <t>2</t>
    </r>
  </si>
  <si>
    <r>
      <t>Emissions intensity tCO</t>
    </r>
    <r>
      <rPr>
        <vertAlign val="subscript"/>
        <sz val="8"/>
        <color rgb="FF000000"/>
        <rFont val="Arial"/>
        <family val="2"/>
      </rPr>
      <t>2</t>
    </r>
    <r>
      <rPr>
        <sz val="8"/>
        <color indexed="8"/>
        <rFont val="Arial"/>
        <family val="2"/>
      </rPr>
      <t xml:space="preserve">e/PB </t>
    </r>
  </si>
  <si>
    <t>Petabytes (PB)</t>
  </si>
  <si>
    <t>Other emissions data</t>
  </si>
  <si>
    <r>
      <t>Network related GHG emissions (% of total)</t>
    </r>
    <r>
      <rPr>
        <vertAlign val="superscript"/>
        <sz val="8"/>
        <color rgb="FF000000"/>
        <rFont val="Arial"/>
        <family val="2"/>
      </rPr>
      <t>3</t>
    </r>
  </si>
  <si>
    <r>
      <t>Annualised emissions savings resulting from project initiatives (tCO</t>
    </r>
    <r>
      <rPr>
        <vertAlign val="subscript"/>
        <sz val="8"/>
        <color rgb="FF000000"/>
        <rFont val="Arial"/>
        <family val="2"/>
      </rPr>
      <t>2</t>
    </r>
    <r>
      <rPr>
        <sz val="8"/>
        <color indexed="8"/>
        <rFont val="Arial"/>
        <family val="2"/>
      </rPr>
      <t>e/yr)</t>
    </r>
  </si>
  <si>
    <t xml:space="preserve">1 – Reported emissions are based on actual data wherever possible. Where metered or invoiced data was not available at 30 June 2019, estimates have been calculated based on prior actual consumption, taking into account seasonal variations, qualified assumptions and/or known business activity variations. 						</t>
  </si>
  <si>
    <t>2 - Scope 3 emissions included in the scope of the emissions intensity target include category 3, 4, 5 and 6 as these were reported at the time of the baseline.</t>
  </si>
  <si>
    <t xml:space="preserve">3 – Network category includes all network-related sites including unmetered sites and data centre services hosted at Telstra exchanges. This consists of all Scope 1, 2 &amp; 3 emissions allocated to the Telstra network, based on premises, vehicle or activity end use.						</t>
  </si>
  <si>
    <t xml:space="preserve">4 - We have re-stated our FY18 total GHG emissions due to the identification of additional contractor fuel data from a review of our operational boundary. This increased our scope 1 and 3 GHG emissions by 5,352 tCO2-e (9.2% change in scope 1, 0.1% change in scope 3 and 0.4% change in total GHG emissions from previously reported).    </t>
  </si>
  <si>
    <t>Scope 1</t>
  </si>
  <si>
    <t xml:space="preserve">Stationary energy </t>
  </si>
  <si>
    <t>·  Natural gas</t>
  </si>
  <si>
    <t>·  Diesel</t>
  </si>
  <si>
    <t>·  Petrol</t>
  </si>
  <si>
    <t>·  LPG</t>
  </si>
  <si>
    <t>·  Ethanol</t>
  </si>
  <si>
    <t>&lt;1</t>
  </si>
  <si>
    <t xml:space="preserve">Transport fuels </t>
  </si>
  <si>
    <t>Scope 2</t>
  </si>
  <si>
    <t>·  Electricity</t>
  </si>
  <si>
    <t>Scope 3</t>
  </si>
  <si>
    <t>·  Electricity transmission losses</t>
  </si>
  <si>
    <t>·  Fuel extraction and refining</t>
  </si>
  <si>
    <t>·  Air travel</t>
  </si>
  <si>
    <t>·  Waste</t>
  </si>
  <si>
    <t>Category</t>
  </si>
  <si>
    <t>Contributor</t>
  </si>
  <si>
    <t xml:space="preserve"> Emissions (S1, S2 &amp; S3) </t>
  </si>
  <si>
    <t>Network Sites (inc mobile, Exchanges, Depots)</t>
  </si>
  <si>
    <t>Electricity</t>
  </si>
  <si>
    <t>Fuel</t>
  </si>
  <si>
    <t>Offices, Retail &amp; Residential</t>
  </si>
  <si>
    <t>Data Centres</t>
  </si>
  <si>
    <t>Vehicles</t>
  </si>
  <si>
    <t xml:space="preserve">Flights </t>
  </si>
  <si>
    <t>Waste</t>
  </si>
  <si>
    <t>GRI Standards: 302-1 &amp; 302-4</t>
  </si>
  <si>
    <t>Gigajoules (GJ)</t>
  </si>
  <si>
    <r>
      <t>Total energy use</t>
    </r>
    <r>
      <rPr>
        <vertAlign val="superscript"/>
        <sz val="8"/>
        <color indexed="8"/>
        <rFont val="Arial"/>
        <family val="2"/>
      </rPr>
      <t>1</t>
    </r>
    <r>
      <rPr>
        <sz val="8"/>
        <color indexed="8"/>
        <rFont val="Arial"/>
        <family val="2"/>
      </rPr>
      <t xml:space="preserve"> </t>
    </r>
  </si>
  <si>
    <r>
      <t>·  Solar energy 
   (generated by Telstra)</t>
    </r>
    <r>
      <rPr>
        <vertAlign val="superscript"/>
        <sz val="8"/>
        <color indexed="8"/>
        <rFont val="Arial"/>
        <family val="2"/>
      </rPr>
      <t>2</t>
    </r>
  </si>
  <si>
    <t xml:space="preserve">Transport energy </t>
  </si>
  <si>
    <r>
      <t>Annualised energy savings resulting from energy reduction projects</t>
    </r>
    <r>
      <rPr>
        <vertAlign val="superscript"/>
        <sz val="8"/>
        <color rgb="FF000000"/>
        <rFont val="Arial"/>
        <family val="2"/>
      </rPr>
      <t>3</t>
    </r>
  </si>
  <si>
    <r>
      <t>Annualised energy savings resulting from decommissioning activites</t>
    </r>
    <r>
      <rPr>
        <vertAlign val="superscript"/>
        <sz val="8"/>
        <color rgb="FF000000"/>
        <rFont val="Arial"/>
        <family val="2"/>
      </rPr>
      <t>4</t>
    </r>
  </si>
  <si>
    <t>Solar capacity - connected to grid</t>
  </si>
  <si>
    <t>2.1 MW</t>
  </si>
  <si>
    <r>
      <t>Solar capacity - offgrid</t>
    </r>
    <r>
      <rPr>
        <vertAlign val="superscript"/>
        <sz val="8"/>
        <color rgb="FF000000"/>
        <rFont val="Arial"/>
        <family val="2"/>
      </rPr>
      <t>5</t>
    </r>
  </si>
  <si>
    <t>3.8 MW</t>
  </si>
  <si>
    <t xml:space="preserve">1 – Sum of ‘stationary energy’ and ‘transport energy’ may differ to ‘total energy use’ due to rounding. </t>
  </si>
  <si>
    <t xml:space="preserve">2 – Telstra has over 10,200 sites which are wholly or partly powered with solar panels providing power to telecommunications equipment in rural and remote locations where the power grid does not reach. </t>
  </si>
  <si>
    <t xml:space="preserve">3 –This figure reflects energy saved from energy reduction projects at both our network and commercial sites. </t>
  </si>
  <si>
    <t xml:space="preserve">4 – This figure reflects energy saved from decommissioning activities at both our network and commercial sites. </t>
  </si>
  <si>
    <t>5 - Calculated figure based on solar capacity.</t>
  </si>
  <si>
    <t>GRI Standards: 305-5</t>
  </si>
  <si>
    <t>Kilometres (Km)</t>
  </si>
  <si>
    <t>Total flights</t>
  </si>
  <si>
    <t>Domestic flights</t>
  </si>
  <si>
    <t>International flights</t>
  </si>
  <si>
    <t>GRI Standards: 306-2</t>
  </si>
  <si>
    <t>Tonnes (t)</t>
  </si>
  <si>
    <r>
      <t>Total waste</t>
    </r>
    <r>
      <rPr>
        <vertAlign val="superscript"/>
        <sz val="8"/>
        <color rgb="FF000000"/>
        <rFont val="Arial"/>
        <family val="2"/>
      </rPr>
      <t>1,2</t>
    </r>
  </si>
  <si>
    <t>Total recycled material</t>
  </si>
  <si>
    <t>Operational waste</t>
  </si>
  <si>
    <t>·  Cardboard &amp; paper</t>
  </si>
  <si>
    <t>·  Co-mingled</t>
  </si>
  <si>
    <r>
      <t>·  Other</t>
    </r>
    <r>
      <rPr>
        <vertAlign val="superscript"/>
        <sz val="8"/>
        <color indexed="8"/>
        <rFont val="Arial"/>
        <family val="2"/>
      </rPr>
      <t>3</t>
    </r>
  </si>
  <si>
    <t xml:space="preserve">     Construction &amp; demolition waste</t>
  </si>
  <si>
    <t>E-waste</t>
  </si>
  <si>
    <t>·  Network e-waste</t>
  </si>
  <si>
    <t>·  Mobile phones recycled</t>
  </si>
  <si>
    <t>Total waste to landfill</t>
  </si>
  <si>
    <t xml:space="preserve">    ·  General waste</t>
  </si>
  <si>
    <r>
      <t xml:space="preserve">    ·  Hazardous waste</t>
    </r>
    <r>
      <rPr>
        <vertAlign val="superscript"/>
        <sz val="8"/>
        <color indexed="8"/>
        <rFont val="Arial"/>
        <family val="2"/>
      </rPr>
      <t>4</t>
    </r>
  </si>
  <si>
    <t xml:space="preserve">     E-waste</t>
  </si>
  <si>
    <t>Total recycling rate (%)</t>
  </si>
  <si>
    <t>Operational waste recycling rate (%)</t>
  </si>
  <si>
    <t>Construction &amp; demolition waste recycling rate (%)</t>
  </si>
  <si>
    <t>E-waste recycling rate (%)</t>
  </si>
  <si>
    <t xml:space="preserve">1 – Total waste does not include waste disposed of at sites managed by third parties.  						 </t>
  </si>
  <si>
    <t xml:space="preserve">2 – Waste streams contributing less that one per cent are not reported.						</t>
  </si>
  <si>
    <t>3 - Other refers to other waste categories which collectively contribute less than 5 per cent of overall weight.</t>
  </si>
  <si>
    <t>4 – Hazardous wastes which are not able to be re-processed are disposed at appropriate licenced landfill facilities.</t>
  </si>
  <si>
    <t>·  Office paper</t>
  </si>
  <si>
    <t>·  Printing paper</t>
  </si>
  <si>
    <t>·  Billing paper</t>
  </si>
  <si>
    <t>GRI Standards: 303-1 &amp; 306-1</t>
  </si>
  <si>
    <t>Megalitres (ML) and Kilolitres (kL)</t>
  </si>
  <si>
    <r>
      <t>Water consumption</t>
    </r>
    <r>
      <rPr>
        <vertAlign val="superscript"/>
        <sz val="8"/>
        <color indexed="8"/>
        <rFont val="Arial"/>
        <family val="2"/>
      </rPr>
      <t>1</t>
    </r>
    <r>
      <rPr>
        <sz val="8"/>
        <color indexed="8"/>
        <rFont val="Arial"/>
        <family val="2"/>
      </rPr>
      <t xml:space="preserve"> 
</t>
    </r>
    <r>
      <rPr>
        <i/>
        <sz val="8"/>
        <color indexed="8"/>
        <rFont val="Arial"/>
        <family val="2"/>
      </rPr>
      <t>(ML)</t>
    </r>
  </si>
  <si>
    <r>
      <t>Wastewater</t>
    </r>
    <r>
      <rPr>
        <vertAlign val="superscript"/>
        <sz val="8"/>
        <color indexed="8"/>
        <rFont val="Arial"/>
        <family val="2"/>
      </rPr>
      <t>2</t>
    </r>
    <r>
      <rPr>
        <sz val="8"/>
        <color indexed="8"/>
        <rFont val="Arial"/>
        <family val="2"/>
      </rPr>
      <t xml:space="preserve"> 
</t>
    </r>
    <r>
      <rPr>
        <i/>
        <sz val="8"/>
        <color indexed="8"/>
        <rFont val="Arial"/>
        <family val="2"/>
      </rPr>
      <t>(kL)</t>
    </r>
  </si>
  <si>
    <t>1 – This metric does not include water consumption from sites where water is paid for by third parties.</t>
  </si>
  <si>
    <t>2 – Wastewater includes pit pump outs and asbestos pit remediation.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</si>
</sst>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0_-;\-* #,##0.0_-;_-* &quot;-&quot;??_-;_-@_-"/>
    <numFmt numFmtId="167" formatCode="_-* #,##0_-;\-* #,##0_-;_-* &quot;-&quot;??_-;_-@_-"/>
    <numFmt numFmtId="168" formatCode="0.0"/>
    <numFmt numFmtId="169" formatCode="0.0000"/>
    <numFmt numFmtId="170" formatCode="0.00000"/>
    <numFmt numFmtId="171" formatCode="_-* #,##0.000_-;\-* #,##0.000_-;_-* &quot;-&quot;??_-;_-@_-"/>
    <numFmt numFmtId="172" formatCode="#,##0.0"/>
    <numFmt numFmtId="173" formatCode="#,##0.000_);\(#,##0.000\)"/>
  </numFmts>
  <fonts count="90">
    <font>
      <sz val="11"/>
      <color indexed="8"/>
      <name val="Calibri"/>
      <family val="2"/>
    </font>
    <font>
      <sz val="8"/>
      <name val="Verdana"/>
      <family val="2"/>
    </font>
    <font>
      <sz val="10"/>
      <color indexed="8"/>
      <name val="Arial"/>
      <family val="2"/>
    </font>
    <font>
      <sz val="9"/>
      <color indexed="8"/>
      <name val="Arial"/>
      <family val="2"/>
    </font>
    <font>
      <sz val="8"/>
      <color indexed="8"/>
      <name val="Arial"/>
      <family val="2"/>
    </font>
    <font>
      <b/>
      <sz val="8"/>
      <color indexed="30"/>
      <name val="Arial"/>
      <family val="2"/>
    </font>
    <font>
      <b/>
      <sz val="8"/>
      <color indexed="8"/>
      <name val="Arial"/>
      <family val="2"/>
    </font>
    <font>
      <sz val="8"/>
      <color indexed="8"/>
      <name val="Calibri"/>
      <family val="2"/>
    </font>
    <font>
      <sz val="8"/>
      <color indexed="9"/>
      <name val="Arial"/>
      <family val="2"/>
    </font>
    <font>
      <sz val="11"/>
      <color indexed="8"/>
      <name val="Calibri"/>
      <family val="2"/>
    </font>
    <font>
      <i/>
      <sz val="8"/>
      <color indexed="8"/>
      <name val="Arial"/>
      <family val="2"/>
    </font>
    <font>
      <b/>
      <sz val="10"/>
      <color indexed="9"/>
      <name val="Arial"/>
      <family val="2"/>
    </font>
    <font>
      <b/>
      <sz val="10"/>
      <color indexed="30"/>
      <name val="Arial"/>
      <family val="2"/>
    </font>
    <font>
      <sz val="8"/>
      <name val="Arial"/>
      <family val="2"/>
    </font>
    <font>
      <vertAlign val="superscript"/>
      <sz val="8"/>
      <color indexed="8"/>
      <name val="Arial"/>
      <family val="2"/>
    </font>
    <font>
      <i/>
      <sz val="9"/>
      <color indexed="8"/>
      <name val="Arial"/>
      <family val="2"/>
    </font>
    <font>
      <i/>
      <sz val="10"/>
      <color indexed="11"/>
      <name val="Arial"/>
      <family val="2"/>
    </font>
    <font>
      <b/>
      <sz val="14"/>
      <color indexed="57"/>
      <name val="Arial"/>
      <family val="2"/>
    </font>
    <font>
      <i/>
      <sz val="10"/>
      <color indexed="8"/>
      <name val="Arial"/>
      <family val="2"/>
    </font>
    <font>
      <sz val="10"/>
      <color indexed="8"/>
      <name val="Calibri"/>
      <family val="2"/>
    </font>
    <font>
      <sz val="10"/>
      <color indexed="11"/>
      <name val="Arial"/>
      <family val="2"/>
    </font>
    <font>
      <sz val="8"/>
      <color indexed="8"/>
      <name val="Ariel"/>
    </font>
    <font>
      <sz val="8"/>
      <color indexed="10"/>
      <name val="Arial"/>
      <family val="2"/>
    </font>
    <font>
      <b/>
      <sz val="8"/>
      <color indexed="57"/>
      <name val="Arial"/>
      <family val="2"/>
    </font>
    <font>
      <b/>
      <sz val="8"/>
      <color indexed="9"/>
      <name val="Arial"/>
      <family val="2"/>
    </font>
    <font>
      <sz val="9"/>
      <color indexed="8"/>
      <name val="Calibri"/>
      <family val="2"/>
    </font>
    <font>
      <b/>
      <sz val="11"/>
      <color indexed="8"/>
      <name val="Calibri"/>
      <family val="2"/>
    </font>
    <font>
      <sz val="11"/>
      <color theme="9"/>
      <name val="Calibri"/>
      <family val="2"/>
    </font>
    <font>
      <i/>
      <sz val="10"/>
      <color indexed="24"/>
      <name val="Arial"/>
      <family val="2"/>
    </font>
    <font>
      <b/>
      <sz val="9"/>
      <color indexed="9"/>
      <name val="Arial"/>
      <family val="2"/>
    </font>
    <font>
      <b/>
      <sz val="14"/>
      <color theme="8" tint="-0.249977111117893"/>
      <name val="Arial"/>
      <family val="2"/>
    </font>
    <font>
      <i/>
      <sz val="10"/>
      <color theme="4" tint="-0.249977111117893"/>
      <name val="Arial"/>
      <family val="2"/>
    </font>
    <font>
      <sz val="11"/>
      <color indexed="8"/>
      <name val="Arial"/>
      <family val="2"/>
    </font>
    <font>
      <i/>
      <sz val="9"/>
      <color indexed="28"/>
      <name val="Arial"/>
      <family val="2"/>
    </font>
    <font>
      <b/>
      <sz val="11"/>
      <color indexed="29"/>
      <name val="Calibri"/>
      <family val="2"/>
    </font>
    <font>
      <b/>
      <sz val="14"/>
      <color indexed="29"/>
      <name val="Arial"/>
      <family val="2"/>
    </font>
    <font>
      <sz val="11"/>
      <color indexed="19"/>
      <name val="Arial"/>
      <family val="2"/>
    </font>
    <font>
      <b/>
      <sz val="11"/>
      <color indexed="56"/>
      <name val="Arial"/>
      <family val="2"/>
    </font>
    <font>
      <b/>
      <sz val="20"/>
      <color indexed="29"/>
      <name val="Arial"/>
      <family val="2"/>
    </font>
    <font>
      <sz val="11"/>
      <name val="Calibri"/>
      <family val="2"/>
    </font>
    <font>
      <i/>
      <sz val="11"/>
      <color indexed="40"/>
      <name val="Arial"/>
      <family val="2"/>
    </font>
    <font>
      <b/>
      <sz val="14"/>
      <color indexed="40"/>
      <name val="Arial"/>
      <family val="2"/>
    </font>
    <font>
      <b/>
      <sz val="16"/>
      <color indexed="56"/>
      <name val="Arial"/>
      <family val="2"/>
    </font>
    <font>
      <b/>
      <sz val="14"/>
      <color indexed="48"/>
      <name val="Arial"/>
      <family val="2"/>
    </font>
    <font>
      <i/>
      <sz val="9"/>
      <color indexed="40"/>
      <name val="Arial"/>
      <family val="2"/>
    </font>
    <font>
      <sz val="10"/>
      <name val="Arial"/>
      <family val="2"/>
    </font>
    <font>
      <sz val="11"/>
      <color indexed="36"/>
      <name val="Calibri"/>
      <family val="2"/>
    </font>
    <font>
      <b/>
      <sz val="14"/>
      <color indexed="36"/>
      <name val="Arial"/>
      <family val="2"/>
    </font>
    <font>
      <sz val="11"/>
      <color indexed="9"/>
      <name val="Calibri"/>
      <family val="2"/>
    </font>
    <font>
      <i/>
      <sz val="11"/>
      <color indexed="21"/>
      <name val="Arial"/>
      <family val="2"/>
    </font>
    <font>
      <b/>
      <sz val="14"/>
      <color indexed="56"/>
      <name val="Arial"/>
      <family val="2"/>
    </font>
    <font>
      <u/>
      <sz val="11"/>
      <color indexed="12"/>
      <name val="Calibri"/>
      <family val="2"/>
    </font>
    <font>
      <sz val="11"/>
      <name val="Arial"/>
      <family val="2"/>
    </font>
    <font>
      <b/>
      <vertAlign val="superscript"/>
      <sz val="8"/>
      <color rgb="FF000000"/>
      <name val="Arial"/>
      <family val="2"/>
    </font>
    <font>
      <sz val="8"/>
      <color rgb="FF000000"/>
      <name val="Arial"/>
      <family val="2"/>
    </font>
    <font>
      <vertAlign val="superscript"/>
      <sz val="8"/>
      <color rgb="FF000000"/>
      <name val="Arial"/>
      <family val="2"/>
    </font>
    <font>
      <vertAlign val="superscript"/>
      <sz val="8"/>
      <name val="Arial"/>
      <family val="2"/>
    </font>
    <font>
      <sz val="8"/>
      <color theme="1"/>
      <name val="Arial"/>
      <family val="2"/>
    </font>
    <font>
      <vertAlign val="superscript"/>
      <sz val="8"/>
      <color theme="1"/>
      <name val="Arial"/>
      <family val="2"/>
    </font>
    <font>
      <b/>
      <sz val="14"/>
      <color rgb="FF021D82"/>
      <name val="Arial"/>
      <family val="2"/>
    </font>
    <font>
      <sz val="12"/>
      <color rgb="FF000000"/>
      <name val="Helvetica"/>
      <family val="2"/>
    </font>
    <font>
      <b/>
      <sz val="16"/>
      <color rgb="FF001E82"/>
      <name val="Arial"/>
      <family val="2"/>
    </font>
    <font>
      <b/>
      <sz val="14"/>
      <color rgb="FF001E82"/>
      <name val="Arial"/>
      <family val="2"/>
    </font>
    <font>
      <b/>
      <vertAlign val="superscript"/>
      <sz val="14"/>
      <color rgb="FF001E82"/>
      <name val="Arial"/>
      <family val="2"/>
    </font>
    <font>
      <sz val="10"/>
      <color rgb="FF001E82"/>
      <name val="Arial"/>
      <family val="2"/>
    </font>
    <font>
      <i/>
      <sz val="8"/>
      <color rgb="FF001E82"/>
      <name val="Arial"/>
      <family val="2"/>
    </font>
    <font>
      <b/>
      <sz val="11"/>
      <color rgb="FFC00000"/>
      <name val="Calibri"/>
      <family val="2"/>
    </font>
    <font>
      <b/>
      <sz val="14"/>
      <color rgb="FF570066"/>
      <name val="Arial"/>
      <family val="2"/>
    </font>
    <font>
      <i/>
      <sz val="9"/>
      <color rgb="FF570066"/>
      <name val="Arial"/>
      <family val="2"/>
    </font>
    <font>
      <sz val="11"/>
      <color rgb="FF570066"/>
      <name val="Calibri"/>
      <family val="2"/>
    </font>
    <font>
      <sz val="10"/>
      <color rgb="FF570066"/>
      <name val="Arial"/>
      <family val="2"/>
    </font>
    <font>
      <b/>
      <sz val="14"/>
      <color rgb="FF074F30"/>
      <name val="Arial"/>
      <family val="2"/>
    </font>
    <font>
      <b/>
      <vertAlign val="superscript"/>
      <sz val="14"/>
      <color rgb="FF074F30"/>
      <name val="Arial"/>
      <family val="2"/>
    </font>
    <font>
      <sz val="10"/>
      <color rgb="FF074F30"/>
      <name val="Arial"/>
      <family val="2"/>
    </font>
    <font>
      <b/>
      <sz val="10"/>
      <color theme="0"/>
      <name val="Arial"/>
      <family val="2"/>
    </font>
    <font>
      <b/>
      <sz val="14"/>
      <color indexed="8"/>
      <name val="Arial"/>
      <family val="2"/>
    </font>
    <font>
      <b/>
      <vertAlign val="superscript"/>
      <sz val="10"/>
      <color rgb="FFFFFFFF"/>
      <name val="Arial"/>
      <family val="2"/>
    </font>
    <font>
      <sz val="11"/>
      <color theme="1"/>
      <name val="Calibri"/>
      <family val="2"/>
      <scheme val="minor"/>
    </font>
    <font>
      <i/>
      <sz val="9"/>
      <color rgb="FF074F30"/>
      <name val="Arial"/>
      <family val="2"/>
    </font>
    <font>
      <i/>
      <vertAlign val="subscript"/>
      <sz val="9"/>
      <color rgb="FF074F30"/>
      <name val="Arial"/>
      <family val="2"/>
    </font>
    <font>
      <sz val="9"/>
      <color rgb="FF074F30"/>
      <name val="Calibri"/>
      <family val="2"/>
    </font>
    <font>
      <sz val="10"/>
      <color indexed="30"/>
      <name val="Arial"/>
      <family val="2"/>
    </font>
    <font>
      <i/>
      <sz val="11"/>
      <color indexed="8"/>
      <name val="Calibri"/>
      <family val="2"/>
    </font>
    <font>
      <i/>
      <sz val="8"/>
      <name val="Arial"/>
      <family val="2"/>
    </font>
    <font>
      <b/>
      <sz val="10"/>
      <name val="Arial"/>
      <family val="2"/>
    </font>
    <font>
      <b/>
      <vertAlign val="superscript"/>
      <sz val="10"/>
      <color rgb="FF001E82"/>
      <name val="Arial"/>
      <family val="2"/>
    </font>
    <font>
      <b/>
      <vertAlign val="superscript"/>
      <sz val="14"/>
      <color rgb="FF570066"/>
      <name val="Arial"/>
      <family val="2"/>
    </font>
    <font>
      <b/>
      <sz val="11"/>
      <color rgb="FFFF0000"/>
      <name val="Calibri"/>
      <family val="2"/>
    </font>
    <font>
      <b/>
      <vertAlign val="superscript"/>
      <sz val="14"/>
      <color rgb="FF021D82"/>
      <name val="Arial"/>
      <family val="2"/>
    </font>
    <font>
      <vertAlign val="subscript"/>
      <sz val="8"/>
      <color rgb="FF000000"/>
      <name val="Arial"/>
      <family val="2"/>
    </font>
  </fonts>
  <fills count="22">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55"/>
        <bgColor indexed="64"/>
      </patternFill>
    </fill>
    <fill>
      <patternFill patternType="solid">
        <fgColor indexed="22"/>
        <bgColor indexed="8"/>
      </patternFill>
    </fill>
    <fill>
      <patternFill patternType="solid">
        <fgColor indexed="9"/>
        <bgColor indexed="8"/>
      </patternFill>
    </fill>
    <fill>
      <patternFill patternType="solid">
        <fgColor indexed="55"/>
        <bgColor indexed="8"/>
      </patternFill>
    </fill>
    <fill>
      <patternFill patternType="solid">
        <fgColor indexed="23"/>
        <bgColor indexed="8"/>
      </patternFill>
    </fill>
    <fill>
      <patternFill patternType="solid">
        <fgColor rgb="FFFFFFFF"/>
        <bgColor rgb="FF000000"/>
      </patternFill>
    </fill>
    <fill>
      <patternFill patternType="solid">
        <fgColor theme="0" tint="-0.249977111117893"/>
        <bgColor indexed="64"/>
      </patternFill>
    </fill>
    <fill>
      <patternFill patternType="solid">
        <fgColor rgb="FF001E82"/>
        <bgColor indexed="8"/>
      </patternFill>
    </fill>
    <fill>
      <patternFill patternType="solid">
        <fgColor rgb="FF570066"/>
        <bgColor indexed="64"/>
      </patternFill>
    </fill>
    <fill>
      <patternFill patternType="solid">
        <fgColor rgb="FF074F30"/>
        <bgColor indexed="64"/>
      </patternFill>
    </fill>
    <fill>
      <patternFill patternType="solid">
        <fgColor theme="0" tint="-0.24994659260841701"/>
        <bgColor indexed="64"/>
      </patternFill>
    </fill>
    <fill>
      <patternFill patternType="solid">
        <fgColor indexed="65"/>
        <bgColor theme="0"/>
      </patternFill>
    </fill>
    <fill>
      <patternFill patternType="solid">
        <fgColor theme="0" tint="-0.24994659260841701"/>
        <bgColor rgb="FF000000"/>
      </patternFill>
    </fill>
    <fill>
      <patternFill patternType="solid">
        <fgColor theme="3"/>
        <bgColor indexed="64"/>
      </patternFill>
    </fill>
    <fill>
      <patternFill patternType="solid">
        <fgColor theme="0" tint="-0.499984740745262"/>
        <bgColor indexed="64"/>
      </patternFill>
    </fill>
    <fill>
      <patternFill patternType="solid">
        <fgColor indexed="65"/>
        <bgColor rgb="FF000000"/>
      </patternFill>
    </fill>
  </fills>
  <borders count="35">
    <border>
      <left/>
      <right/>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style="thin">
        <color indexed="22"/>
      </right>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right style="thin">
        <color indexed="64"/>
      </right>
      <top/>
      <bottom/>
      <diagonal/>
    </border>
    <border>
      <left style="thin">
        <color indexed="56"/>
      </left>
      <right style="thin">
        <color indexed="56"/>
      </right>
      <top/>
      <bottom style="thin">
        <color indexed="56"/>
      </bottom>
      <diagonal/>
    </border>
    <border>
      <left style="thin">
        <color indexed="56"/>
      </left>
      <right style="thin">
        <color indexed="56"/>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18"/>
      </left>
      <right/>
      <top/>
      <bottom/>
      <diagonal/>
    </border>
    <border>
      <left style="thin">
        <color indexed="28"/>
      </left>
      <right style="thin">
        <color indexed="28"/>
      </right>
      <top/>
      <bottom style="thin">
        <color indexed="28"/>
      </bottom>
      <diagonal/>
    </border>
    <border>
      <left style="thin">
        <color indexed="28"/>
      </left>
      <right style="thin">
        <color indexed="28"/>
      </right>
      <top/>
      <bottom/>
      <diagonal/>
    </border>
    <border>
      <left style="thin">
        <color rgb="FF010080"/>
      </left>
      <right/>
      <top/>
      <bottom/>
      <diagonal/>
    </border>
    <border>
      <left/>
      <right style="thin">
        <color rgb="FF010080"/>
      </right>
      <top/>
      <bottom/>
      <diagonal/>
    </border>
    <border>
      <left style="thin">
        <color rgb="FF010080"/>
      </left>
      <right/>
      <top/>
      <bottom style="thin">
        <color rgb="FF010080"/>
      </bottom>
      <diagonal/>
    </border>
    <border>
      <left/>
      <right style="thin">
        <color rgb="FF010080"/>
      </right>
      <top/>
      <bottom style="thin">
        <color rgb="FF010080"/>
      </bottom>
      <diagonal/>
    </border>
    <border>
      <left style="thin">
        <color rgb="FF570066"/>
      </left>
      <right style="thin">
        <color rgb="FF570066"/>
      </right>
      <top/>
      <bottom style="thin">
        <color rgb="FF570066"/>
      </bottom>
      <diagonal/>
    </border>
    <border>
      <left style="thin">
        <color rgb="FF570066"/>
      </left>
      <right style="thin">
        <color rgb="FF570066"/>
      </right>
      <top/>
      <bottom/>
      <diagonal/>
    </border>
    <border>
      <left style="thin">
        <color rgb="FF074F30"/>
      </left>
      <right style="thin">
        <color rgb="FF074F30"/>
      </right>
      <top/>
      <bottom style="thin">
        <color rgb="FF074F30"/>
      </bottom>
      <diagonal/>
    </border>
    <border>
      <left style="thin">
        <color rgb="FF074F30"/>
      </left>
      <right style="thin">
        <color rgb="FF074F30"/>
      </right>
      <top/>
      <bottom/>
      <diagonal/>
    </border>
    <border>
      <left/>
      <right style="thin">
        <color rgb="FF570066"/>
      </right>
      <top/>
      <bottom/>
      <diagonal/>
    </border>
    <border>
      <left style="thin">
        <color rgb="FFC0C0C0"/>
      </left>
      <right/>
      <top/>
      <bottom/>
      <diagonal/>
    </border>
    <border>
      <left style="thin">
        <color indexed="64"/>
      </left>
      <right style="thin">
        <color theme="3"/>
      </right>
      <top style="thin">
        <color indexed="64"/>
      </top>
      <bottom style="thin">
        <color indexed="64"/>
      </bottom>
      <diagonal/>
    </border>
    <border>
      <left style="thin">
        <color indexed="64"/>
      </left>
      <right style="thin">
        <color theme="3"/>
      </right>
      <top/>
      <bottom/>
      <diagonal/>
    </border>
    <border>
      <left style="thin">
        <color indexed="64"/>
      </left>
      <right style="thin">
        <color theme="3"/>
      </right>
      <top/>
      <bottom style="thin">
        <color indexed="64"/>
      </bottom>
      <diagonal/>
    </border>
    <border>
      <left/>
      <right style="thin">
        <color rgb="FF074F30"/>
      </right>
      <top/>
      <bottom/>
      <diagonal/>
    </border>
    <border>
      <left/>
      <right style="thin">
        <color indexed="28"/>
      </right>
      <top/>
      <bottom/>
      <diagonal/>
    </border>
  </borders>
  <cellStyleXfs count="8">
    <xf numFmtId="0" fontId="0" fillId="0" borderId="0"/>
    <xf numFmtId="164" fontId="9" fillId="0" borderId="0" applyFont="0" applyFill="0" applyBorder="0" applyAlignment="0" applyProtection="0"/>
    <xf numFmtId="9" fontId="9" fillId="0" borderId="0" applyFont="0" applyFill="0" applyBorder="0" applyAlignment="0" applyProtection="0"/>
    <xf numFmtId="0" fontId="45" fillId="0" borderId="0"/>
    <xf numFmtId="9" fontId="45" fillId="0" borderId="0" applyFont="0" applyFill="0" applyBorder="0" applyAlignment="0" applyProtection="0"/>
    <xf numFmtId="0" fontId="51" fillId="0" borderId="0" applyNumberFormat="0" applyFill="0" applyBorder="0" applyAlignment="0" applyProtection="0">
      <alignment vertical="top"/>
      <protection locked="0"/>
    </xf>
    <xf numFmtId="0" fontId="9" fillId="0" borderId="0"/>
    <xf numFmtId="43" fontId="77" fillId="0" borderId="0" applyFont="0" applyFill="0" applyBorder="0" applyAlignment="0" applyProtection="0"/>
  </cellStyleXfs>
  <cellXfs count="624">
    <xf numFmtId="0" fontId="0" fillId="0" borderId="0" xfId="0"/>
    <xf numFmtId="0" fontId="0" fillId="2" borderId="0" xfId="0" applyFill="1"/>
    <xf numFmtId="0" fontId="0" fillId="5" borderId="0" xfId="0" applyFill="1"/>
    <xf numFmtId="0" fontId="2" fillId="0" borderId="0" xfId="0" applyFont="1"/>
    <xf numFmtId="167" fontId="0" fillId="0" borderId="0" xfId="0" applyNumberFormat="1"/>
    <xf numFmtId="3" fontId="4" fillId="3" borderId="2" xfId="0" applyNumberFormat="1" applyFont="1" applyFill="1" applyBorder="1" applyAlignment="1">
      <alignment horizontal="right" vertical="center" wrapText="1"/>
    </xf>
    <xf numFmtId="0" fontId="26" fillId="2" borderId="0" xfId="0" applyFont="1" applyFill="1"/>
    <xf numFmtId="0" fontId="26" fillId="0" borderId="0" xfId="0" applyFont="1"/>
    <xf numFmtId="165" fontId="0" fillId="0" borderId="0" xfId="2" applyNumberFormat="1" applyFont="1"/>
    <xf numFmtId="165" fontId="0" fillId="0" borderId="0" xfId="0" applyNumberFormat="1"/>
    <xf numFmtId="9" fontId="0" fillId="2" borderId="0" xfId="2" applyFont="1" applyFill="1"/>
    <xf numFmtId="165" fontId="0" fillId="2" borderId="0" xfId="2" applyNumberFormat="1" applyFont="1" applyFill="1"/>
    <xf numFmtId="169" fontId="0" fillId="2" borderId="0" xfId="0" applyNumberFormat="1" applyFill="1"/>
    <xf numFmtId="170" fontId="0" fillId="2" borderId="0" xfId="0" applyNumberFormat="1" applyFill="1"/>
    <xf numFmtId="164" fontId="0" fillId="0" borderId="0" xfId="0" applyNumberFormat="1"/>
    <xf numFmtId="171" fontId="0" fillId="0" borderId="0" xfId="0" applyNumberFormat="1"/>
    <xf numFmtId="171" fontId="0" fillId="2" borderId="0" xfId="0" applyNumberFormat="1" applyFill="1"/>
    <xf numFmtId="0" fontId="28" fillId="2" borderId="0" xfId="0" applyFont="1" applyFill="1" applyAlignment="1">
      <alignment vertical="center" wrapText="1"/>
    </xf>
    <xf numFmtId="0" fontId="7" fillId="0" borderId="3" xfId="0" applyFont="1" applyBorder="1"/>
    <xf numFmtId="10" fontId="2" fillId="0" borderId="3" xfId="0" applyNumberFormat="1" applyFont="1" applyBorder="1" applyAlignment="1">
      <alignment horizontal="right" vertical="center" wrapText="1"/>
    </xf>
    <xf numFmtId="0" fontId="0" fillId="0" borderId="3" xfId="0" applyBorder="1"/>
    <xf numFmtId="0" fontId="29" fillId="6" borderId="3" xfId="0" applyFont="1" applyFill="1" applyBorder="1" applyAlignment="1">
      <alignment horizontal="right" vertical="center" wrapText="1"/>
    </xf>
    <xf numFmtId="0" fontId="11" fillId="6" borderId="0" xfId="0" applyFont="1" applyFill="1" applyAlignment="1">
      <alignment horizontal="right" vertical="center" wrapText="1"/>
    </xf>
    <xf numFmtId="0" fontId="0" fillId="2" borderId="3" xfId="0" applyFill="1" applyBorder="1"/>
    <xf numFmtId="0" fontId="0" fillId="2" borderId="2" xfId="0" applyFill="1" applyBorder="1"/>
    <xf numFmtId="0" fontId="12"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0" fontId="16" fillId="2" borderId="2" xfId="0" applyFont="1" applyFill="1" applyBorder="1" applyAlignment="1">
      <alignment vertical="center"/>
    </xf>
    <xf numFmtId="0" fontId="4" fillId="2" borderId="2" xfId="0" applyFont="1" applyFill="1" applyBorder="1" applyAlignment="1">
      <alignment vertical="center" wrapText="1"/>
    </xf>
    <xf numFmtId="3" fontId="4" fillId="2" borderId="0" xfId="0" applyNumberFormat="1" applyFont="1" applyFill="1" applyAlignment="1">
      <alignment horizontal="right" vertical="center" wrapText="1"/>
    </xf>
    <xf numFmtId="9" fontId="4" fillId="3" borderId="4" xfId="2" applyFont="1" applyFill="1" applyBorder="1" applyAlignment="1">
      <alignment horizontal="right" vertical="center" wrapText="1"/>
    </xf>
    <xf numFmtId="9" fontId="4" fillId="2" borderId="3" xfId="2" applyFont="1" applyFill="1" applyBorder="1" applyAlignment="1">
      <alignment horizontal="right" vertical="center" wrapText="1"/>
    </xf>
    <xf numFmtId="0" fontId="4" fillId="2" borderId="2" xfId="0" applyFont="1" applyFill="1" applyBorder="1" applyAlignment="1">
      <alignment vertical="center"/>
    </xf>
    <xf numFmtId="0" fontId="4" fillId="2" borderId="0" xfId="0" applyFont="1" applyFill="1" applyAlignment="1">
      <alignment vertical="center"/>
    </xf>
    <xf numFmtId="0" fontId="7" fillId="2" borderId="0" xfId="0" applyFont="1" applyFill="1"/>
    <xf numFmtId="0" fontId="7" fillId="2" borderId="3" xfId="0" applyFont="1" applyFill="1" applyBorder="1"/>
    <xf numFmtId="0" fontId="4" fillId="0" borderId="2" xfId="0" applyFont="1" applyBorder="1" applyAlignment="1">
      <alignment vertical="center"/>
    </xf>
    <xf numFmtId="0" fontId="4" fillId="0" borderId="0" xfId="0" applyFont="1" applyAlignment="1">
      <alignment vertical="center"/>
    </xf>
    <xf numFmtId="0" fontId="7" fillId="0" borderId="0" xfId="0" applyFont="1"/>
    <xf numFmtId="0" fontId="17" fillId="0" borderId="0" xfId="0" applyFont="1" applyAlignment="1">
      <alignment vertical="center"/>
    </xf>
    <xf numFmtId="0" fontId="12" fillId="0" borderId="0" xfId="0" applyFont="1" applyAlignment="1">
      <alignment vertical="center"/>
    </xf>
    <xf numFmtId="0" fontId="25" fillId="2" borderId="2" xfId="0" applyFont="1" applyFill="1" applyBorder="1" applyAlignment="1">
      <alignment vertical="center" wrapText="1"/>
    </xf>
    <xf numFmtId="0" fontId="29" fillId="6" borderId="0" xfId="0" applyFont="1" applyFill="1" applyAlignment="1">
      <alignment horizontal="right" vertical="center" wrapText="1"/>
    </xf>
    <xf numFmtId="0" fontId="6" fillId="4" borderId="2" xfId="0" applyFont="1" applyFill="1" applyBorder="1" applyAlignment="1">
      <alignment vertical="center" wrapText="1"/>
    </xf>
    <xf numFmtId="0" fontId="23" fillId="4" borderId="0" xfId="0" applyFont="1" applyFill="1" applyAlignment="1">
      <alignment horizontal="right" vertical="center" wrapText="1"/>
    </xf>
    <xf numFmtId="9" fontId="23" fillId="4" borderId="3" xfId="2" applyFont="1" applyFill="1" applyBorder="1" applyAlignment="1">
      <alignment horizontal="right" vertical="center" wrapText="1"/>
    </xf>
    <xf numFmtId="0" fontId="10" fillId="4" borderId="2" xfId="0" applyFont="1" applyFill="1" applyBorder="1" applyAlignment="1">
      <alignment vertical="center" wrapText="1"/>
    </xf>
    <xf numFmtId="167" fontId="13" fillId="4" borderId="0" xfId="1" applyNumberFormat="1" applyFont="1" applyFill="1" applyBorder="1" applyAlignment="1">
      <alignment horizontal="right" vertical="center" wrapText="1"/>
    </xf>
    <xf numFmtId="9" fontId="13" fillId="4" borderId="3" xfId="2" applyFont="1" applyFill="1" applyBorder="1" applyAlignment="1">
      <alignment horizontal="right" vertical="center" wrapText="1"/>
    </xf>
    <xf numFmtId="0" fontId="4" fillId="3" borderId="2" xfId="0" applyFont="1" applyFill="1" applyBorder="1" applyAlignment="1">
      <alignment horizontal="left" vertical="center" wrapText="1" indent="2"/>
    </xf>
    <xf numFmtId="167" fontId="4" fillId="3" borderId="0" xfId="1" applyNumberFormat="1" applyFont="1" applyFill="1" applyBorder="1" applyAlignment="1">
      <alignment horizontal="right" vertical="center" wrapText="1"/>
    </xf>
    <xf numFmtId="166" fontId="4" fillId="3" borderId="0" xfId="1" applyNumberFormat="1" applyFont="1" applyFill="1" applyBorder="1" applyAlignment="1">
      <alignment horizontal="right" vertical="center" wrapText="1"/>
    </xf>
    <xf numFmtId="0" fontId="22" fillId="4" borderId="0" xfId="0" applyFont="1" applyFill="1" applyAlignment="1">
      <alignment horizontal="right" vertical="center" wrapText="1"/>
    </xf>
    <xf numFmtId="9" fontId="22" fillId="4" borderId="3" xfId="2" applyFont="1" applyFill="1" applyBorder="1" applyAlignment="1">
      <alignment horizontal="right" vertical="center" wrapText="1"/>
    </xf>
    <xf numFmtId="3" fontId="13" fillId="4" borderId="0" xfId="0" applyNumberFormat="1" applyFont="1" applyFill="1" applyAlignment="1">
      <alignment horizontal="right" vertical="center" wrapText="1"/>
    </xf>
    <xf numFmtId="0" fontId="22" fillId="4" borderId="3" xfId="0" applyFont="1" applyFill="1" applyBorder="1" applyAlignment="1">
      <alignment horizontal="right" vertical="center" wrapText="1"/>
    </xf>
    <xf numFmtId="0" fontId="15" fillId="2" borderId="2" xfId="0" applyFont="1" applyFill="1" applyBorder="1" applyAlignment="1">
      <alignment vertical="center"/>
    </xf>
    <xf numFmtId="0" fontId="15" fillId="2" borderId="0" xfId="0" applyFont="1" applyFill="1" applyAlignment="1">
      <alignment vertical="center"/>
    </xf>
    <xf numFmtId="0" fontId="27" fillId="2" borderId="3" xfId="0" applyFont="1" applyFill="1" applyBorder="1" applyAlignment="1">
      <alignment wrapText="1"/>
    </xf>
    <xf numFmtId="0" fontId="16" fillId="2" borderId="0" xfId="0" applyFont="1" applyFill="1" applyAlignment="1">
      <alignment vertical="center"/>
    </xf>
    <xf numFmtId="0" fontId="16" fillId="2" borderId="2" xfId="0" applyFont="1" applyFill="1" applyBorder="1" applyAlignment="1">
      <alignment vertical="center" wrapText="1"/>
    </xf>
    <xf numFmtId="1" fontId="4" fillId="3" borderId="0" xfId="0" applyNumberFormat="1" applyFont="1" applyFill="1" applyAlignment="1">
      <alignment horizontal="right" vertical="center" wrapText="1"/>
    </xf>
    <xf numFmtId="0" fontId="4" fillId="2" borderId="0" xfId="0" applyFont="1" applyFill="1" applyAlignment="1">
      <alignment horizontal="right" vertical="center" wrapText="1"/>
    </xf>
    <xf numFmtId="0" fontId="3" fillId="2" borderId="2" xfId="0" applyFont="1" applyFill="1" applyBorder="1" applyAlignment="1">
      <alignment vertical="center"/>
    </xf>
    <xf numFmtId="0" fontId="3" fillId="2" borderId="0" xfId="0" applyFont="1" applyFill="1" applyAlignment="1">
      <alignment vertical="center"/>
    </xf>
    <xf numFmtId="165" fontId="21" fillId="2" borderId="3" xfId="2" applyNumberFormat="1" applyFont="1" applyFill="1" applyBorder="1"/>
    <xf numFmtId="0" fontId="16" fillId="0" borderId="0" xfId="0" applyFont="1" applyAlignment="1">
      <alignment vertical="center"/>
    </xf>
    <xf numFmtId="0" fontId="18" fillId="0" borderId="0" xfId="0" applyFont="1" applyAlignment="1">
      <alignment vertical="center"/>
    </xf>
    <xf numFmtId="0" fontId="20" fillId="2" borderId="2" xfId="0" applyFont="1" applyFill="1" applyBorder="1" applyAlignment="1">
      <alignment vertical="center" wrapText="1"/>
    </xf>
    <xf numFmtId="0" fontId="19" fillId="2" borderId="2" xfId="0" applyFont="1" applyFill="1" applyBorder="1" applyAlignment="1">
      <alignment vertical="center" wrapText="1"/>
    </xf>
    <xf numFmtId="0" fontId="19" fillId="2" borderId="0" xfId="0" applyFont="1" applyFill="1" applyAlignment="1">
      <alignment vertical="center" wrapText="1"/>
    </xf>
    <xf numFmtId="0" fontId="0" fillId="2" borderId="2" xfId="0" applyFill="1" applyBorder="1" applyAlignment="1">
      <alignment vertical="center" wrapText="1"/>
    </xf>
    <xf numFmtId="0" fontId="6" fillId="3" borderId="2" xfId="0" applyFont="1" applyFill="1" applyBorder="1" applyAlignment="1">
      <alignment vertical="center" wrapText="1"/>
    </xf>
    <xf numFmtId="0" fontId="4" fillId="3" borderId="2" xfId="0" applyFont="1" applyFill="1" applyBorder="1" applyAlignment="1">
      <alignment vertical="center" wrapText="1"/>
    </xf>
    <xf numFmtId="0" fontId="2" fillId="2" borderId="2" xfId="0" applyFont="1" applyFill="1" applyBorder="1" applyAlignment="1">
      <alignment vertical="center" wrapText="1"/>
    </xf>
    <xf numFmtId="0" fontId="2" fillId="2" borderId="0" xfId="0" applyFont="1" applyFill="1" applyAlignment="1">
      <alignment vertical="center" wrapText="1"/>
    </xf>
    <xf numFmtId="167" fontId="2" fillId="2" borderId="0" xfId="0" applyNumberFormat="1" applyFont="1" applyFill="1" applyAlignment="1">
      <alignment vertical="center" wrapText="1"/>
    </xf>
    <xf numFmtId="0" fontId="2" fillId="2" borderId="3" xfId="0" applyFont="1" applyFill="1" applyBorder="1" applyAlignment="1">
      <alignment vertical="center" wrapText="1"/>
    </xf>
    <xf numFmtId="9" fontId="4" fillId="0" borderId="0" xfId="2" applyFont="1" applyFill="1" applyBorder="1" applyAlignment="1">
      <alignment vertical="center"/>
    </xf>
    <xf numFmtId="0" fontId="0" fillId="0" borderId="2" xfId="0" applyBorder="1"/>
    <xf numFmtId="3" fontId="2" fillId="2" borderId="0" xfId="0" applyNumberFormat="1" applyFont="1" applyFill="1" applyAlignment="1">
      <alignment horizontal="right" vertical="center" wrapText="1"/>
    </xf>
    <xf numFmtId="10" fontId="2" fillId="2" borderId="3" xfId="0" applyNumberFormat="1" applyFont="1" applyFill="1" applyBorder="1" applyAlignment="1">
      <alignment horizontal="right" vertical="center" wrapText="1"/>
    </xf>
    <xf numFmtId="0" fontId="2" fillId="0" borderId="0" xfId="0" applyFont="1" applyAlignment="1">
      <alignment vertical="center" wrapText="1"/>
    </xf>
    <xf numFmtId="3" fontId="2" fillId="0" borderId="0" xfId="0" applyNumberFormat="1" applyFont="1" applyAlignment="1">
      <alignment horizontal="right" vertical="center" wrapText="1"/>
    </xf>
    <xf numFmtId="0" fontId="3" fillId="0" borderId="0" xfId="0" applyFont="1" applyAlignment="1">
      <alignment vertical="center"/>
    </xf>
    <xf numFmtId="0" fontId="0" fillId="2" borderId="7" xfId="0" applyFill="1" applyBorder="1"/>
    <xf numFmtId="0" fontId="0" fillId="2" borderId="8" xfId="0" applyFill="1" applyBorder="1"/>
    <xf numFmtId="0" fontId="4" fillId="3" borderId="2" xfId="0" applyFont="1" applyFill="1" applyBorder="1" applyAlignment="1">
      <alignment vertical="center"/>
    </xf>
    <xf numFmtId="0" fontId="4" fillId="3" borderId="0" xfId="0" applyFont="1" applyFill="1" applyAlignment="1">
      <alignment vertical="center"/>
    </xf>
    <xf numFmtId="0" fontId="24" fillId="6" borderId="2" xfId="0" applyFont="1" applyFill="1" applyBorder="1" applyAlignment="1">
      <alignment vertical="center"/>
    </xf>
    <xf numFmtId="0" fontId="24" fillId="6" borderId="0" xfId="0" applyFont="1" applyFill="1" applyAlignment="1">
      <alignment vertical="center"/>
    </xf>
    <xf numFmtId="0" fontId="0" fillId="0" borderId="2" xfId="0" applyBorder="1" applyAlignment="1">
      <alignment vertical="center" wrapText="1"/>
    </xf>
    <xf numFmtId="0" fontId="11" fillId="0" borderId="0" xfId="0" applyFont="1" applyAlignment="1">
      <alignment horizontal="right" vertical="center" wrapText="1"/>
    </xf>
    <xf numFmtId="0" fontId="29" fillId="0" borderId="3" xfId="0" applyFont="1" applyBorder="1" applyAlignment="1">
      <alignment horizontal="right" vertical="center" wrapText="1"/>
    </xf>
    <xf numFmtId="0" fontId="24" fillId="6" borderId="0" xfId="0" applyFont="1" applyFill="1"/>
    <xf numFmtId="0" fontId="31" fillId="2" borderId="0" xfId="0" applyFont="1" applyFill="1" applyAlignment="1">
      <alignmen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32" fillId="2" borderId="3" xfId="0" applyFont="1" applyFill="1" applyBorder="1"/>
    <xf numFmtId="0" fontId="32" fillId="2" borderId="0" xfId="0" applyFont="1" applyFill="1"/>
    <xf numFmtId="167" fontId="4" fillId="4" borderId="3" xfId="1" applyNumberFormat="1" applyFont="1" applyFill="1" applyBorder="1" applyAlignment="1">
      <alignment horizontal="right" vertical="center" wrapText="1"/>
    </xf>
    <xf numFmtId="167" fontId="4" fillId="4" borderId="0" xfId="1" applyNumberFormat="1" applyFont="1" applyFill="1" applyBorder="1" applyAlignment="1">
      <alignment horizontal="right" vertical="center" wrapText="1"/>
    </xf>
    <xf numFmtId="167" fontId="4" fillId="0" borderId="18" xfId="1" applyNumberFormat="1" applyFont="1" applyBorder="1" applyAlignment="1">
      <alignment horizontal="right" vertical="center" wrapText="1"/>
    </xf>
    <xf numFmtId="0" fontId="6" fillId="2" borderId="2" xfId="0" applyFont="1" applyFill="1" applyBorder="1" applyAlignment="1">
      <alignment wrapText="1"/>
    </xf>
    <xf numFmtId="0" fontId="11" fillId="6" borderId="3" xfId="0" applyFont="1" applyFill="1" applyBorder="1" applyAlignment="1">
      <alignment horizontal="right" vertical="center" wrapText="1"/>
    </xf>
    <xf numFmtId="0" fontId="32" fillId="2" borderId="2" xfId="0" applyFont="1" applyFill="1" applyBorder="1"/>
    <xf numFmtId="0" fontId="34" fillId="2" borderId="3" xfId="0" applyFont="1" applyFill="1" applyBorder="1" applyAlignment="1">
      <alignment horizontal="right"/>
    </xf>
    <xf numFmtId="0" fontId="35" fillId="2" borderId="0" xfId="0" applyFont="1" applyFill="1" applyAlignment="1">
      <alignment vertical="center"/>
    </xf>
    <xf numFmtId="0" fontId="35" fillId="2" borderId="2" xfId="0" applyFont="1" applyFill="1" applyBorder="1" applyAlignment="1">
      <alignment vertical="center"/>
    </xf>
    <xf numFmtId="0" fontId="36" fillId="2" borderId="0" xfId="0" applyFont="1" applyFill="1" applyAlignment="1">
      <alignment horizontal="center" vertical="center"/>
    </xf>
    <xf numFmtId="0" fontId="36" fillId="2" borderId="2" xfId="0" applyFont="1" applyFill="1" applyBorder="1" applyAlignment="1">
      <alignment horizontal="center" vertical="center"/>
    </xf>
    <xf numFmtId="166" fontId="4" fillId="2" borderId="3" xfId="1" applyNumberFormat="1" applyFont="1" applyFill="1" applyBorder="1" applyAlignment="1">
      <alignment horizontal="right" vertical="center" wrapText="1"/>
    </xf>
    <xf numFmtId="166" fontId="4" fillId="2" borderId="0" xfId="1" applyNumberFormat="1" applyFont="1" applyFill="1" applyBorder="1" applyAlignment="1">
      <alignment horizontal="right" vertical="center" wrapText="1"/>
    </xf>
    <xf numFmtId="166" fontId="4" fillId="3" borderId="3" xfId="1" applyNumberFormat="1" applyFont="1" applyFill="1" applyBorder="1" applyAlignment="1">
      <alignment horizontal="right" vertical="center" wrapText="1"/>
    </xf>
    <xf numFmtId="0" fontId="6" fillId="2" borderId="2" xfId="0" applyFont="1" applyFill="1" applyBorder="1" applyAlignment="1">
      <alignment vertical="center" wrapText="1"/>
    </xf>
    <xf numFmtId="0" fontId="37" fillId="2" borderId="2" xfId="0" applyFont="1" applyFill="1" applyBorder="1" applyAlignment="1">
      <alignment vertical="center" wrapText="1"/>
    </xf>
    <xf numFmtId="0" fontId="36" fillId="2" borderId="0" xfId="0" applyFont="1" applyFill="1" applyAlignment="1">
      <alignment vertical="center"/>
    </xf>
    <xf numFmtId="0" fontId="36" fillId="2" borderId="2" xfId="0" applyFont="1" applyFill="1" applyBorder="1" applyAlignment="1">
      <alignment vertical="center"/>
    </xf>
    <xf numFmtId="0" fontId="2" fillId="2" borderId="0" xfId="0" applyFont="1" applyFill="1" applyAlignment="1">
      <alignment horizontal="right" vertical="center" wrapText="1"/>
    </xf>
    <xf numFmtId="0" fontId="6" fillId="4" borderId="0" xfId="0" applyFont="1" applyFill="1" applyAlignment="1">
      <alignment vertical="center" wrapText="1"/>
    </xf>
    <xf numFmtId="0" fontId="6" fillId="3" borderId="0" xfId="0" applyFont="1" applyFill="1" applyAlignment="1">
      <alignment vertical="center" wrapText="1"/>
    </xf>
    <xf numFmtId="172" fontId="6" fillId="4" borderId="0" xfId="0" applyNumberFormat="1" applyFont="1" applyFill="1" applyAlignment="1">
      <alignment vertical="center" wrapText="1"/>
    </xf>
    <xf numFmtId="0" fontId="11" fillId="6" borderId="2" xfId="0" applyFont="1" applyFill="1" applyBorder="1" applyAlignment="1">
      <alignment vertical="center" wrapText="1"/>
    </xf>
    <xf numFmtId="0" fontId="13" fillId="4" borderId="0" xfId="0" applyFont="1" applyFill="1" applyAlignment="1">
      <alignment horizontal="left" vertical="center" wrapText="1"/>
    </xf>
    <xf numFmtId="0" fontId="4" fillId="0" borderId="0" xfId="0" applyFont="1" applyAlignment="1">
      <alignment horizontal="left" vertical="center" wrapText="1"/>
    </xf>
    <xf numFmtId="0" fontId="39" fillId="4" borderId="0" xfId="0" applyFont="1" applyFill="1"/>
    <xf numFmtId="0" fontId="13" fillId="4" borderId="0" xfId="0" applyFont="1" applyFill="1" applyAlignment="1">
      <alignment vertical="center"/>
    </xf>
    <xf numFmtId="0" fontId="0" fillId="4" borderId="0" xfId="0" applyFill="1"/>
    <xf numFmtId="0" fontId="11" fillId="9" borderId="0" xfId="0" applyFont="1" applyFill="1" applyAlignment="1">
      <alignment horizontal="right" wrapText="1"/>
    </xf>
    <xf numFmtId="0" fontId="41" fillId="4" borderId="0" xfId="0" applyFont="1" applyFill="1" applyAlignment="1">
      <alignment horizontal="left" vertical="top"/>
    </xf>
    <xf numFmtId="0" fontId="4" fillId="4" borderId="0" xfId="0" applyFont="1" applyFill="1"/>
    <xf numFmtId="0" fontId="4" fillId="4" borderId="11" xfId="0" applyFont="1" applyFill="1" applyBorder="1"/>
    <xf numFmtId="0" fontId="4" fillId="4" borderId="10" xfId="0" applyFont="1" applyFill="1" applyBorder="1"/>
    <xf numFmtId="0" fontId="9" fillId="4" borderId="0" xfId="0" applyFont="1" applyFill="1"/>
    <xf numFmtId="0" fontId="2" fillId="8" borderId="0" xfId="0" applyFont="1" applyFill="1" applyAlignment="1">
      <alignment horizontal="right" wrapText="1"/>
    </xf>
    <xf numFmtId="0" fontId="2" fillId="8" borderId="0" xfId="0" applyFont="1" applyFill="1" applyAlignment="1">
      <alignment wrapText="1"/>
    </xf>
    <xf numFmtId="0" fontId="4" fillId="8" borderId="0" xfId="0" applyFont="1" applyFill="1"/>
    <xf numFmtId="0" fontId="4" fillId="7" borderId="0" xfId="0" applyFont="1" applyFill="1" applyAlignment="1">
      <alignment horizontal="right" wrapText="1"/>
    </xf>
    <xf numFmtId="168" fontId="4" fillId="7" borderId="0" xfId="0" applyNumberFormat="1" applyFont="1" applyFill="1" applyAlignment="1">
      <alignment horizontal="right" vertical="top" wrapText="1"/>
    </xf>
    <xf numFmtId="168" fontId="4" fillId="7" borderId="11" xfId="0" applyNumberFormat="1" applyFont="1" applyFill="1" applyBorder="1" applyAlignment="1">
      <alignment horizontal="right" vertical="top" wrapText="1"/>
    </xf>
    <xf numFmtId="168" fontId="4" fillId="7" borderId="10" xfId="0" applyNumberFormat="1" applyFont="1" applyFill="1" applyBorder="1" applyAlignment="1">
      <alignment horizontal="right" vertical="top" wrapText="1"/>
    </xf>
    <xf numFmtId="0" fontId="4" fillId="8" borderId="0" xfId="0" applyFont="1" applyFill="1" applyAlignment="1">
      <alignment horizontal="right" wrapText="1"/>
    </xf>
    <xf numFmtId="168" fontId="4" fillId="8" borderId="0" xfId="0" applyNumberFormat="1" applyFont="1" applyFill="1" applyAlignment="1">
      <alignment horizontal="right" vertical="top" wrapText="1"/>
    </xf>
    <xf numFmtId="168" fontId="4" fillId="8" borderId="10" xfId="0" applyNumberFormat="1" applyFont="1" applyFill="1" applyBorder="1" applyAlignment="1">
      <alignment horizontal="right" vertical="top" wrapText="1"/>
    </xf>
    <xf numFmtId="0" fontId="9" fillId="8" borderId="0" xfId="0" applyFont="1" applyFill="1"/>
    <xf numFmtId="0" fontId="43" fillId="8" borderId="0" xfId="0" applyFont="1" applyFill="1"/>
    <xf numFmtId="0" fontId="44" fillId="8" borderId="0" xfId="0" applyFont="1" applyFill="1"/>
    <xf numFmtId="0" fontId="4" fillId="4" borderId="0" xfId="0" applyFont="1" applyFill="1" applyAlignment="1">
      <alignment horizontal="left" vertical="top" wrapText="1"/>
    </xf>
    <xf numFmtId="0" fontId="46" fillId="8" borderId="0" xfId="0" applyFont="1" applyFill="1"/>
    <xf numFmtId="0" fontId="4" fillId="8" borderId="0" xfId="0" applyFont="1" applyFill="1" applyAlignment="1">
      <alignment horizontal="right"/>
    </xf>
    <xf numFmtId="10" fontId="4" fillId="8" borderId="0" xfId="0" applyNumberFormat="1" applyFont="1" applyFill="1" applyAlignment="1">
      <alignment horizontal="right" wrapText="1"/>
    </xf>
    <xf numFmtId="3" fontId="4" fillId="8" borderId="0" xfId="0" applyNumberFormat="1" applyFont="1" applyFill="1" applyAlignment="1">
      <alignment horizontal="right" wrapText="1"/>
    </xf>
    <xf numFmtId="0" fontId="4" fillId="7" borderId="0" xfId="0" applyFont="1" applyFill="1" applyAlignment="1">
      <alignment horizontal="right"/>
    </xf>
    <xf numFmtId="10" fontId="4" fillId="7" borderId="0" xfId="0" applyNumberFormat="1" applyFont="1" applyFill="1" applyAlignment="1">
      <alignment horizontal="right" wrapText="1"/>
    </xf>
    <xf numFmtId="3" fontId="4" fillId="7" borderId="0" xfId="0" applyNumberFormat="1" applyFont="1" applyFill="1" applyAlignment="1">
      <alignment horizontal="right" wrapText="1"/>
    </xf>
    <xf numFmtId="0" fontId="8" fillId="9" borderId="0" xfId="0" applyFont="1" applyFill="1" applyAlignment="1">
      <alignment horizontal="center" wrapText="1"/>
    </xf>
    <xf numFmtId="0" fontId="47" fillId="8" borderId="0" xfId="0" applyFont="1" applyFill="1"/>
    <xf numFmtId="168" fontId="4" fillId="3" borderId="0" xfId="0" applyNumberFormat="1" applyFont="1" applyFill="1"/>
    <xf numFmtId="168" fontId="4" fillId="7" borderId="0" xfId="0" applyNumberFormat="1" applyFont="1" applyFill="1" applyAlignment="1">
      <alignment horizontal="right" wrapText="1"/>
    </xf>
    <xf numFmtId="9" fontId="4" fillId="3" borderId="16" xfId="2" applyFont="1" applyFill="1" applyBorder="1"/>
    <xf numFmtId="168" fontId="4" fillId="8" borderId="0" xfId="0" applyNumberFormat="1" applyFont="1" applyFill="1" applyAlignment="1">
      <alignment horizontal="right" wrapText="1"/>
    </xf>
    <xf numFmtId="9" fontId="4" fillId="8" borderId="15" xfId="2" applyFont="1" applyFill="1" applyBorder="1" applyAlignment="1">
      <alignment wrapText="1"/>
    </xf>
    <xf numFmtId="3" fontId="13" fillId="7" borderId="0" xfId="0" applyNumberFormat="1" applyFont="1" applyFill="1" applyAlignment="1">
      <alignment horizontal="right" wrapText="1"/>
    </xf>
    <xf numFmtId="0" fontId="13" fillId="7" borderId="16" xfId="0" applyFont="1" applyFill="1" applyBorder="1" applyAlignment="1">
      <alignment wrapText="1"/>
    </xf>
    <xf numFmtId="3" fontId="13" fillId="8" borderId="0" xfId="0" applyNumberFormat="1" applyFont="1" applyFill="1" applyAlignment="1">
      <alignment horizontal="right" wrapText="1"/>
    </xf>
    <xf numFmtId="168" fontId="13" fillId="8" borderId="0" xfId="0" applyNumberFormat="1" applyFont="1" applyFill="1" applyAlignment="1">
      <alignment horizontal="right" wrapText="1"/>
    </xf>
    <xf numFmtId="0" fontId="13" fillId="8" borderId="15" xfId="0" applyFont="1" applyFill="1" applyBorder="1" applyAlignment="1">
      <alignment wrapText="1"/>
    </xf>
    <xf numFmtId="0" fontId="4" fillId="4" borderId="0" xfId="0" applyFont="1" applyFill="1" applyAlignment="1">
      <alignment vertical="top" wrapText="1"/>
    </xf>
    <xf numFmtId="0" fontId="4" fillId="8" borderId="15" xfId="0" applyFont="1" applyFill="1" applyBorder="1" applyAlignment="1">
      <alignment wrapText="1"/>
    </xf>
    <xf numFmtId="10" fontId="2" fillId="8" borderId="0" xfId="0" applyNumberFormat="1" applyFont="1" applyFill="1" applyAlignment="1">
      <alignment horizontal="right" vertical="top" wrapText="1"/>
    </xf>
    <xf numFmtId="10" fontId="13" fillId="7" borderId="0" xfId="0" applyNumberFormat="1" applyFont="1" applyFill="1" applyAlignment="1">
      <alignment horizontal="right" vertical="top" wrapText="1"/>
    </xf>
    <xf numFmtId="10" fontId="13" fillId="7" borderId="13" xfId="2" applyNumberFormat="1" applyFont="1" applyFill="1" applyBorder="1" applyAlignment="1">
      <alignment wrapText="1"/>
    </xf>
    <xf numFmtId="0" fontId="9" fillId="8" borderId="0" xfId="0" applyFont="1" applyFill="1" applyAlignment="1">
      <alignment wrapText="1"/>
    </xf>
    <xf numFmtId="0" fontId="3" fillId="8" borderId="0" xfId="0" applyFont="1" applyFill="1" applyAlignment="1">
      <alignment wrapText="1"/>
    </xf>
    <xf numFmtId="0" fontId="4" fillId="8" borderId="0" xfId="0" applyFont="1" applyFill="1" applyAlignment="1">
      <alignment horizontal="left" vertical="center" wrapText="1"/>
    </xf>
    <xf numFmtId="0" fontId="3" fillId="8" borderId="0" xfId="0" applyFont="1" applyFill="1"/>
    <xf numFmtId="0" fontId="13" fillId="8" borderId="0" xfId="0" applyFont="1" applyFill="1" applyAlignment="1">
      <alignment horizontal="right" wrapText="1"/>
    </xf>
    <xf numFmtId="1" fontId="13" fillId="8" borderId="0" xfId="0" applyNumberFormat="1" applyFont="1" applyFill="1" applyAlignment="1">
      <alignment horizontal="right" vertical="top" wrapText="1"/>
    </xf>
    <xf numFmtId="0" fontId="13" fillId="7" borderId="0" xfId="0" applyFont="1" applyFill="1" applyAlignment="1">
      <alignment horizontal="right" wrapText="1"/>
    </xf>
    <xf numFmtId="1" fontId="13" fillId="7" borderId="0" xfId="0" applyNumberFormat="1" applyFont="1" applyFill="1" applyAlignment="1">
      <alignment horizontal="right" vertical="top" wrapText="1"/>
    </xf>
    <xf numFmtId="3" fontId="4" fillId="10" borderId="0" xfId="0" applyNumberFormat="1" applyFont="1" applyFill="1" applyAlignment="1">
      <alignment horizontal="right" wrapText="1"/>
    </xf>
    <xf numFmtId="3" fontId="8" fillId="10" borderId="0" xfId="0" applyNumberFormat="1" applyFont="1" applyFill="1" applyAlignment="1">
      <alignment horizontal="right" wrapText="1"/>
    </xf>
    <xf numFmtId="0" fontId="4" fillId="10" borderId="0" xfId="0" applyFont="1" applyFill="1" applyAlignment="1">
      <alignment wrapText="1"/>
    </xf>
    <xf numFmtId="167" fontId="13" fillId="8" borderId="14" xfId="1" applyNumberFormat="1" applyFont="1" applyFill="1" applyBorder="1" applyAlignment="1">
      <alignment horizontal="right" wrapText="1"/>
    </xf>
    <xf numFmtId="0" fontId="13" fillId="7" borderId="0" xfId="0" applyFont="1" applyFill="1" applyAlignment="1">
      <alignment horizontal="right" vertical="center" wrapText="1"/>
    </xf>
    <xf numFmtId="172" fontId="13" fillId="7" borderId="0" xfId="0" applyNumberFormat="1" applyFont="1" applyFill="1" applyAlignment="1">
      <alignment horizontal="right" wrapText="1"/>
    </xf>
    <xf numFmtId="165" fontId="13" fillId="7" borderId="16" xfId="2" applyNumberFormat="1" applyFont="1" applyFill="1" applyBorder="1" applyAlignment="1">
      <alignment wrapText="1"/>
    </xf>
    <xf numFmtId="3" fontId="13" fillId="8" borderId="0" xfId="0" applyNumberFormat="1" applyFont="1" applyFill="1" applyAlignment="1">
      <alignment horizontal="right" vertical="center" wrapText="1"/>
    </xf>
    <xf numFmtId="167" fontId="13" fillId="8" borderId="15" xfId="1" applyNumberFormat="1" applyFont="1" applyFill="1" applyBorder="1" applyAlignment="1">
      <alignment wrapText="1"/>
    </xf>
    <xf numFmtId="0" fontId="37" fillId="8" borderId="0" xfId="0" applyFont="1" applyFill="1"/>
    <xf numFmtId="167" fontId="13" fillId="8" borderId="0" xfId="1" applyNumberFormat="1" applyFont="1" applyFill="1" applyBorder="1" applyAlignment="1">
      <alignment wrapText="1"/>
    </xf>
    <xf numFmtId="167" fontId="13" fillId="8" borderId="11" xfId="1" applyNumberFormat="1" applyFont="1" applyFill="1" applyBorder="1" applyAlignment="1">
      <alignment horizontal="right" wrapText="1"/>
    </xf>
    <xf numFmtId="167" fontId="13" fillId="7" borderId="10" xfId="1" applyNumberFormat="1" applyFont="1" applyFill="1" applyBorder="1" applyAlignment="1">
      <alignment horizontal="right" wrapText="1"/>
    </xf>
    <xf numFmtId="167" fontId="13" fillId="8" borderId="10" xfId="1" applyNumberFormat="1" applyFont="1" applyFill="1" applyBorder="1" applyAlignment="1">
      <alignment horizontal="right" wrapText="1"/>
    </xf>
    <xf numFmtId="0" fontId="4" fillId="10" borderId="15" xfId="0" applyFont="1" applyFill="1" applyBorder="1" applyAlignment="1">
      <alignment wrapText="1"/>
    </xf>
    <xf numFmtId="0" fontId="43" fillId="8" borderId="0" xfId="0" applyFont="1" applyFill="1" applyAlignment="1">
      <alignment horizontal="left"/>
    </xf>
    <xf numFmtId="1" fontId="4" fillId="7" borderId="0" xfId="0" applyNumberFormat="1" applyFont="1" applyFill="1" applyAlignment="1">
      <alignment horizontal="right" wrapText="1"/>
    </xf>
    <xf numFmtId="0" fontId="4" fillId="7" borderId="11" xfId="0" applyFont="1" applyFill="1" applyBorder="1" applyAlignment="1">
      <alignment wrapText="1"/>
    </xf>
    <xf numFmtId="1" fontId="4" fillId="8" borderId="0" xfId="0" applyNumberFormat="1" applyFont="1" applyFill="1" applyAlignment="1">
      <alignment horizontal="right" wrapText="1"/>
    </xf>
    <xf numFmtId="0" fontId="4" fillId="8" borderId="10" xfId="0" applyFont="1" applyFill="1" applyBorder="1" applyAlignment="1">
      <alignment wrapText="1"/>
    </xf>
    <xf numFmtId="0" fontId="2" fillId="8" borderId="0" xfId="0" applyFont="1" applyFill="1" applyAlignment="1">
      <alignment horizontal="right" vertical="top" wrapText="1"/>
    </xf>
    <xf numFmtId="168" fontId="4" fillId="8" borderId="11" xfId="2" applyNumberFormat="1" applyFont="1" applyFill="1" applyBorder="1" applyAlignment="1">
      <alignment wrapText="1"/>
    </xf>
    <xf numFmtId="168" fontId="4" fillId="8" borderId="10" xfId="2" applyNumberFormat="1" applyFont="1" applyFill="1" applyBorder="1" applyAlignment="1">
      <alignment horizontal="right" wrapText="1"/>
    </xf>
    <xf numFmtId="168" fontId="8" fillId="8" borderId="10" xfId="2" applyNumberFormat="1" applyFont="1" applyFill="1" applyBorder="1" applyAlignment="1">
      <alignment wrapText="1"/>
    </xf>
    <xf numFmtId="168" fontId="4" fillId="7" borderId="10" xfId="2" applyNumberFormat="1" applyFont="1" applyFill="1" applyBorder="1" applyAlignment="1">
      <alignment wrapText="1"/>
    </xf>
    <xf numFmtId="168" fontId="13" fillId="4" borderId="0" xfId="0" applyNumberFormat="1" applyFont="1" applyFill="1" applyAlignment="1">
      <alignment horizontal="right" wrapText="1"/>
    </xf>
    <xf numFmtId="168" fontId="4" fillId="8" borderId="10" xfId="2" applyNumberFormat="1" applyFont="1" applyFill="1" applyBorder="1" applyAlignment="1">
      <alignment wrapText="1"/>
    </xf>
    <xf numFmtId="0" fontId="2" fillId="8" borderId="0" xfId="0" applyFont="1" applyFill="1"/>
    <xf numFmtId="168" fontId="4" fillId="7" borderId="11" xfId="0" applyNumberFormat="1" applyFont="1" applyFill="1" applyBorder="1" applyAlignment="1">
      <alignment wrapText="1"/>
    </xf>
    <xf numFmtId="168" fontId="4" fillId="8" borderId="10" xfId="0" applyNumberFormat="1" applyFont="1" applyFill="1" applyBorder="1" applyAlignment="1">
      <alignment wrapText="1"/>
    </xf>
    <xf numFmtId="168" fontId="4" fillId="7" borderId="10" xfId="0" applyNumberFormat="1" applyFont="1" applyFill="1" applyBorder="1" applyAlignment="1">
      <alignment wrapText="1"/>
    </xf>
    <xf numFmtId="0" fontId="0" fillId="0" borderId="0" xfId="0" applyAlignment="1">
      <alignment vertical="top"/>
    </xf>
    <xf numFmtId="0" fontId="9" fillId="8" borderId="0" xfId="0" applyFont="1" applyFill="1" applyAlignment="1">
      <alignment vertical="top"/>
    </xf>
    <xf numFmtId="0" fontId="4" fillId="8" borderId="0" xfId="0" applyFont="1" applyFill="1" applyAlignment="1">
      <alignment vertical="top"/>
    </xf>
    <xf numFmtId="172" fontId="2" fillId="8" borderId="0" xfId="0" applyNumberFormat="1" applyFont="1" applyFill="1" applyAlignment="1">
      <alignment wrapText="1"/>
    </xf>
    <xf numFmtId="172" fontId="13" fillId="4" borderId="0" xfId="0" applyNumberFormat="1" applyFont="1" applyFill="1" applyAlignment="1">
      <alignment horizontal="right" wrapText="1"/>
    </xf>
    <xf numFmtId="172" fontId="4" fillId="8" borderId="11" xfId="1" applyNumberFormat="1" applyFont="1" applyFill="1" applyBorder="1" applyAlignment="1">
      <alignment horizontal="right" wrapText="1"/>
    </xf>
    <xf numFmtId="172" fontId="4" fillId="7" borderId="0" xfId="0" applyNumberFormat="1" applyFont="1" applyFill="1" applyAlignment="1">
      <alignment horizontal="right" wrapText="1"/>
    </xf>
    <xf numFmtId="172" fontId="4" fillId="7" borderId="10" xfId="1" applyNumberFormat="1" applyFont="1" applyFill="1" applyBorder="1" applyAlignment="1">
      <alignment horizontal="right" wrapText="1"/>
    </xf>
    <xf numFmtId="172" fontId="4" fillId="8" borderId="10" xfId="1" applyNumberFormat="1" applyFont="1" applyFill="1" applyBorder="1" applyAlignment="1">
      <alignment horizontal="right" wrapText="1"/>
    </xf>
    <xf numFmtId="172" fontId="4" fillId="7" borderId="10" xfId="0" applyNumberFormat="1" applyFont="1" applyFill="1" applyBorder="1" applyAlignment="1">
      <alignment horizontal="right" wrapText="1"/>
    </xf>
    <xf numFmtId="172" fontId="4" fillId="8" borderId="10" xfId="0" applyNumberFormat="1" applyFont="1" applyFill="1" applyBorder="1" applyAlignment="1">
      <alignment horizontal="right" wrapText="1"/>
    </xf>
    <xf numFmtId="0" fontId="48" fillId="8" borderId="0" xfId="0" applyFont="1" applyFill="1"/>
    <xf numFmtId="0" fontId="49" fillId="8" borderId="0" xfId="0" applyFont="1" applyFill="1"/>
    <xf numFmtId="167" fontId="4" fillId="7" borderId="11" xfId="1" applyNumberFormat="1" applyFont="1" applyFill="1" applyBorder="1" applyAlignment="1">
      <alignment horizontal="right" wrapText="1"/>
    </xf>
    <xf numFmtId="0" fontId="0" fillId="0" borderId="0" xfId="0" applyAlignment="1">
      <alignment wrapText="1"/>
    </xf>
    <xf numFmtId="3" fontId="13" fillId="4" borderId="0" xfId="0" applyNumberFormat="1" applyFont="1" applyFill="1" applyAlignment="1">
      <alignment horizontal="right" wrapText="1"/>
    </xf>
    <xf numFmtId="3" fontId="4" fillId="8" borderId="10" xfId="0" applyNumberFormat="1" applyFont="1" applyFill="1" applyBorder="1" applyAlignment="1">
      <alignment horizontal="right" wrapText="1"/>
    </xf>
    <xf numFmtId="3" fontId="4" fillId="3" borderId="10" xfId="0" applyNumberFormat="1" applyFont="1" applyFill="1" applyBorder="1" applyAlignment="1">
      <alignment horizontal="right" wrapText="1"/>
    </xf>
    <xf numFmtId="0" fontId="50" fillId="8" borderId="0" xfId="0" applyFont="1" applyFill="1"/>
    <xf numFmtId="0" fontId="38" fillId="2" borderId="0" xfId="0" applyFont="1" applyFill="1"/>
    <xf numFmtId="0" fontId="51" fillId="0" borderId="2" xfId="5" applyBorder="1" applyAlignment="1" applyProtection="1">
      <alignment horizontal="left" indent="1"/>
    </xf>
    <xf numFmtId="0" fontId="0" fillId="4" borderId="3" xfId="0" applyFill="1" applyBorder="1"/>
    <xf numFmtId="0" fontId="42" fillId="8" borderId="2" xfId="0" applyFont="1" applyFill="1" applyBorder="1"/>
    <xf numFmtId="0" fontId="50" fillId="8" borderId="2" xfId="0" applyFont="1" applyFill="1" applyBorder="1"/>
    <xf numFmtId="0" fontId="9" fillId="8" borderId="3" xfId="0" applyFont="1" applyFill="1" applyBorder="1"/>
    <xf numFmtId="0" fontId="12" fillId="8" borderId="2" xfId="0" applyFont="1" applyFill="1" applyBorder="1" applyAlignment="1">
      <alignment wrapText="1"/>
    </xf>
    <xf numFmtId="0" fontId="11" fillId="9" borderId="3" xfId="0" applyFont="1" applyFill="1" applyBorder="1" applyAlignment="1">
      <alignment horizontal="right" wrapText="1"/>
    </xf>
    <xf numFmtId="0" fontId="6" fillId="7" borderId="2" xfId="0" applyFont="1" applyFill="1" applyBorder="1" applyAlignment="1">
      <alignment wrapText="1"/>
    </xf>
    <xf numFmtId="2" fontId="4" fillId="7" borderId="3" xfId="0" applyNumberFormat="1" applyFont="1" applyFill="1" applyBorder="1" applyAlignment="1">
      <alignment horizontal="right" wrapText="1"/>
    </xf>
    <xf numFmtId="0" fontId="6" fillId="8" borderId="2" xfId="0" applyFont="1" applyFill="1" applyBorder="1" applyAlignment="1">
      <alignment wrapText="1"/>
    </xf>
    <xf numFmtId="2" fontId="4" fillId="4" borderId="3" xfId="0" applyNumberFormat="1" applyFont="1" applyFill="1" applyBorder="1" applyAlignment="1">
      <alignment horizontal="right" wrapText="1"/>
    </xf>
    <xf numFmtId="0" fontId="2" fillId="8" borderId="2" xfId="0" applyFont="1" applyFill="1" applyBorder="1"/>
    <xf numFmtId="0" fontId="4" fillId="8" borderId="2" xfId="0" applyFont="1" applyFill="1" applyBorder="1"/>
    <xf numFmtId="0" fontId="3" fillId="8" borderId="2" xfId="0" applyFont="1" applyFill="1" applyBorder="1"/>
    <xf numFmtId="0" fontId="49" fillId="8" borderId="2" xfId="0" applyFont="1" applyFill="1" applyBorder="1"/>
    <xf numFmtId="0" fontId="4" fillId="7" borderId="2" xfId="0" applyFont="1" applyFill="1" applyBorder="1" applyAlignment="1">
      <alignment wrapText="1"/>
    </xf>
    <xf numFmtId="0" fontId="2" fillId="8" borderId="2" xfId="0" applyFont="1" applyFill="1" applyBorder="1" applyAlignment="1">
      <alignment wrapText="1"/>
    </xf>
    <xf numFmtId="0" fontId="9" fillId="8" borderId="3" xfId="0" applyFont="1" applyFill="1" applyBorder="1" applyAlignment="1">
      <alignment vertical="top"/>
    </xf>
    <xf numFmtId="0" fontId="37" fillId="8" borderId="2" xfId="0" applyFont="1" applyFill="1" applyBorder="1"/>
    <xf numFmtId="0" fontId="43" fillId="8" borderId="2" xfId="0" applyFont="1" applyFill="1" applyBorder="1"/>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3" fillId="8" borderId="2" xfId="0" applyFont="1" applyFill="1" applyBorder="1" applyAlignment="1">
      <alignment wrapText="1"/>
    </xf>
    <xf numFmtId="0" fontId="13" fillId="8" borderId="2" xfId="0" applyFont="1" applyFill="1" applyBorder="1" applyAlignment="1">
      <alignment wrapText="1"/>
    </xf>
    <xf numFmtId="0" fontId="13" fillId="8" borderId="3" xfId="0" applyFont="1" applyFill="1" applyBorder="1" applyAlignment="1">
      <alignment horizontal="right" wrapText="1"/>
    </xf>
    <xf numFmtId="0" fontId="13" fillId="8" borderId="3" xfId="0" applyFont="1" applyFill="1" applyBorder="1" applyAlignment="1">
      <alignment horizontal="right" vertical="top" wrapText="1"/>
    </xf>
    <xf numFmtId="0" fontId="4" fillId="10" borderId="2" xfId="0" applyFont="1" applyFill="1" applyBorder="1" applyAlignment="1">
      <alignment wrapText="1"/>
    </xf>
    <xf numFmtId="0" fontId="4" fillId="10" borderId="3" xfId="0" applyFont="1" applyFill="1" applyBorder="1" applyAlignment="1">
      <alignment wrapText="1"/>
    </xf>
    <xf numFmtId="0" fontId="13" fillId="7" borderId="3" xfId="0" applyFont="1" applyFill="1" applyBorder="1" applyAlignment="1">
      <alignment horizontal="right" vertical="top" wrapText="1"/>
    </xf>
    <xf numFmtId="0" fontId="13" fillId="8" borderId="3" xfId="0" applyFont="1" applyFill="1" applyBorder="1"/>
    <xf numFmtId="0" fontId="13" fillId="7" borderId="3" xfId="0" applyFont="1" applyFill="1" applyBorder="1" applyAlignment="1">
      <alignment horizontal="right" wrapText="1"/>
    </xf>
    <xf numFmtId="0" fontId="9" fillId="8" borderId="3" xfId="0" applyFont="1" applyFill="1" applyBorder="1" applyAlignment="1">
      <alignment wrapText="1"/>
    </xf>
    <xf numFmtId="0" fontId="9" fillId="8" borderId="2" xfId="0" applyFont="1" applyFill="1" applyBorder="1"/>
    <xf numFmtId="0" fontId="33" fillId="4" borderId="2" xfId="0" applyFont="1" applyFill="1" applyBorder="1"/>
    <xf numFmtId="0" fontId="4" fillId="4" borderId="3" xfId="0" applyFont="1" applyFill="1" applyBorder="1"/>
    <xf numFmtId="0" fontId="4" fillId="4" borderId="2" xfId="0" applyFont="1" applyFill="1" applyBorder="1"/>
    <xf numFmtId="0" fontId="4" fillId="4" borderId="3" xfId="0" applyFont="1" applyFill="1" applyBorder="1" applyAlignment="1">
      <alignmen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3" borderId="2" xfId="0" applyFont="1" applyFill="1" applyBorder="1"/>
    <xf numFmtId="0" fontId="4" fillId="4" borderId="2" xfId="0" applyFont="1" applyFill="1" applyBorder="1" applyAlignment="1">
      <alignment vertical="center"/>
    </xf>
    <xf numFmtId="0" fontId="4" fillId="4" borderId="2" xfId="0" applyFont="1" applyFill="1" applyBorder="1" applyAlignment="1">
      <alignment vertical="center" wrapText="1"/>
    </xf>
    <xf numFmtId="0" fontId="0" fillId="4" borderId="2" xfId="0" applyFill="1" applyBorder="1"/>
    <xf numFmtId="0" fontId="13" fillId="4" borderId="2" xfId="0" applyFont="1" applyFill="1" applyBorder="1" applyAlignment="1">
      <alignment vertical="center"/>
    </xf>
    <xf numFmtId="0" fontId="40" fillId="4" borderId="2" xfId="0" applyFont="1" applyFill="1" applyBorder="1" applyAlignment="1">
      <alignment vertical="center" wrapText="1"/>
    </xf>
    <xf numFmtId="0" fontId="13" fillId="4" borderId="2" xfId="0" applyFont="1" applyFill="1" applyBorder="1" applyAlignment="1">
      <alignment horizontal="left" vertical="center" wrapText="1"/>
    </xf>
    <xf numFmtId="0" fontId="4" fillId="0" borderId="3" xfId="0" applyFont="1" applyBorder="1" applyAlignment="1">
      <alignment horizontal="left" vertical="center" wrapText="1"/>
    </xf>
    <xf numFmtId="2" fontId="13" fillId="8" borderId="3" xfId="0" applyNumberFormat="1" applyFont="1" applyFill="1" applyBorder="1" applyAlignment="1">
      <alignment horizontal="right" wrapText="1"/>
    </xf>
    <xf numFmtId="2" fontId="13" fillId="7" borderId="3" xfId="0" applyNumberFormat="1" applyFont="1" applyFill="1" applyBorder="1" applyAlignment="1">
      <alignment horizontal="right" vertical="top" wrapText="1"/>
    </xf>
    <xf numFmtId="0" fontId="45" fillId="8" borderId="0" xfId="0" applyFont="1" applyFill="1" applyAlignment="1">
      <alignment horizontal="left" indent="3"/>
    </xf>
    <xf numFmtId="0" fontId="45" fillId="2" borderId="0" xfId="0" applyFont="1" applyFill="1" applyAlignment="1">
      <alignment horizontal="left" indent="3"/>
    </xf>
    <xf numFmtId="0" fontId="45" fillId="4" borderId="0" xfId="0" applyFont="1" applyFill="1" applyAlignment="1">
      <alignment horizontal="left" indent="3"/>
    </xf>
    <xf numFmtId="0" fontId="45" fillId="4" borderId="0" xfId="0" applyFont="1" applyFill="1" applyAlignment="1">
      <alignment horizontal="left" vertical="top" indent="3"/>
    </xf>
    <xf numFmtId="0" fontId="45" fillId="0" borderId="0" xfId="0" applyFont="1" applyAlignment="1">
      <alignment horizontal="left" indent="3"/>
    </xf>
    <xf numFmtId="0" fontId="52" fillId="4" borderId="0" xfId="5" applyFont="1" applyFill="1" applyAlignment="1" applyProtection="1">
      <alignment horizontal="left" indent="3"/>
    </xf>
    <xf numFmtId="9" fontId="4" fillId="3" borderId="3" xfId="2" applyFont="1" applyFill="1" applyBorder="1" applyAlignment="1">
      <alignment horizontal="right" vertical="center" wrapText="1"/>
    </xf>
    <xf numFmtId="3" fontId="4" fillId="3" borderId="0" xfId="0" applyNumberFormat="1" applyFont="1" applyFill="1" applyAlignment="1">
      <alignment horizontal="right" vertical="center" wrapText="1"/>
    </xf>
    <xf numFmtId="0" fontId="4" fillId="3" borderId="0" xfId="0" applyFont="1" applyFill="1" applyAlignment="1">
      <alignment horizontal="right" vertical="center" wrapText="1"/>
    </xf>
    <xf numFmtId="0" fontId="4" fillId="4" borderId="3" xfId="0" applyFont="1" applyFill="1" applyBorder="1" applyAlignment="1">
      <alignment horizontal="right" vertical="center" wrapText="1"/>
    </xf>
    <xf numFmtId="0" fontId="4" fillId="3" borderId="0" xfId="0" applyFont="1" applyFill="1" applyAlignment="1">
      <alignment vertical="center" wrapText="1"/>
    </xf>
    <xf numFmtId="0" fontId="11" fillId="6" borderId="0" xfId="0" applyFont="1" applyFill="1" applyAlignment="1">
      <alignment vertical="center" wrapText="1"/>
    </xf>
    <xf numFmtId="0" fontId="16" fillId="2" borderId="0" xfId="0" applyFont="1" applyFill="1" applyAlignment="1">
      <alignment vertical="center" wrapText="1"/>
    </xf>
    <xf numFmtId="0" fontId="0" fillId="0" borderId="0" xfId="0" applyAlignment="1">
      <alignment horizontal="left" vertical="top" wrapText="1"/>
    </xf>
    <xf numFmtId="0" fontId="51" fillId="0" borderId="0" xfId="5" applyBorder="1" applyAlignment="1" applyProtection="1">
      <alignment horizontal="left" indent="1"/>
    </xf>
    <xf numFmtId="0" fontId="42" fillId="8" borderId="0" xfId="0" applyFont="1" applyFill="1"/>
    <xf numFmtId="0" fontId="41" fillId="8" borderId="0" xfId="0" applyFont="1" applyFill="1"/>
    <xf numFmtId="0" fontId="33" fillId="8" borderId="0" xfId="0" applyFont="1" applyFill="1"/>
    <xf numFmtId="0" fontId="13" fillId="8" borderId="0" xfId="0" applyFont="1" applyFill="1"/>
    <xf numFmtId="0" fontId="41" fillId="8" borderId="0" xfId="0" applyFont="1" applyFill="1" applyAlignment="1">
      <alignment horizontal="left"/>
    </xf>
    <xf numFmtId="0" fontId="13" fillId="8" borderId="0" xfId="0" applyFont="1" applyFill="1" applyAlignment="1">
      <alignment wrapText="1"/>
    </xf>
    <xf numFmtId="0" fontId="33" fillId="4" borderId="0" xfId="0" applyFont="1" applyFill="1"/>
    <xf numFmtId="0" fontId="41" fillId="4" borderId="0" xfId="0" applyFont="1" applyFill="1"/>
    <xf numFmtId="0" fontId="33" fillId="4" borderId="0" xfId="0" applyFont="1" applyFill="1" applyAlignment="1">
      <alignment vertical="top" wrapText="1"/>
    </xf>
    <xf numFmtId="0" fontId="4" fillId="4" borderId="0" xfId="0" applyFont="1" applyFill="1" applyAlignment="1">
      <alignment vertical="center"/>
    </xf>
    <xf numFmtId="0" fontId="4" fillId="4" borderId="0" xfId="0" applyFont="1" applyFill="1" applyAlignment="1">
      <alignment wrapText="1"/>
    </xf>
    <xf numFmtId="2" fontId="13" fillId="7" borderId="16" xfId="2" applyNumberFormat="1" applyFont="1" applyFill="1" applyBorder="1" applyAlignment="1">
      <alignment wrapText="1"/>
    </xf>
    <xf numFmtId="3" fontId="13" fillId="8" borderId="14" xfId="1" applyNumberFormat="1" applyFont="1" applyFill="1" applyBorder="1" applyAlignment="1">
      <alignment horizontal="right" wrapText="1"/>
    </xf>
    <xf numFmtId="3" fontId="4" fillId="10" borderId="14" xfId="0" applyNumberFormat="1" applyFont="1" applyFill="1" applyBorder="1" applyAlignment="1">
      <alignment horizontal="right" wrapText="1"/>
    </xf>
    <xf numFmtId="3" fontId="13" fillId="7" borderId="14" xfId="1" applyNumberFormat="1" applyFont="1" applyFill="1" applyBorder="1" applyAlignment="1">
      <alignment horizontal="right" wrapText="1"/>
    </xf>
    <xf numFmtId="3" fontId="13" fillId="8" borderId="14" xfId="0" applyNumberFormat="1" applyFont="1" applyFill="1" applyBorder="1" applyAlignment="1">
      <alignment horizontal="right" wrapText="1"/>
    </xf>
    <xf numFmtId="3" fontId="13" fillId="7" borderId="14" xfId="0" applyNumberFormat="1" applyFont="1" applyFill="1" applyBorder="1" applyAlignment="1">
      <alignment horizontal="right" wrapText="1"/>
    </xf>
    <xf numFmtId="3" fontId="13" fillId="8" borderId="13" xfId="0" applyNumberFormat="1" applyFont="1" applyFill="1" applyBorder="1" applyAlignment="1">
      <alignment horizontal="right" wrapText="1"/>
    </xf>
    <xf numFmtId="0" fontId="54" fillId="11" borderId="2" xfId="0" applyFont="1" applyFill="1" applyBorder="1"/>
    <xf numFmtId="0" fontId="8" fillId="9" borderId="3" xfId="0" applyFont="1" applyFill="1" applyBorder="1" applyAlignment="1">
      <alignment horizontal="center" wrapText="1"/>
    </xf>
    <xf numFmtId="10" fontId="4" fillId="7" borderId="3" xfId="0" applyNumberFormat="1" applyFont="1" applyFill="1" applyBorder="1" applyAlignment="1">
      <alignment horizontal="right" wrapText="1"/>
    </xf>
    <xf numFmtId="10" fontId="4" fillId="8" borderId="3" xfId="0" applyNumberFormat="1" applyFont="1" applyFill="1" applyBorder="1" applyAlignment="1">
      <alignment horizontal="right" wrapText="1"/>
    </xf>
    <xf numFmtId="0" fontId="57" fillId="12" borderId="2" xfId="0" applyFont="1" applyFill="1" applyBorder="1"/>
    <xf numFmtId="10" fontId="4" fillId="7" borderId="3" xfId="0" applyNumberFormat="1" applyFont="1" applyFill="1" applyBorder="1" applyAlignment="1">
      <alignment horizontal="right"/>
    </xf>
    <xf numFmtId="0" fontId="57" fillId="5" borderId="2" xfId="0" applyFont="1" applyFill="1" applyBorder="1"/>
    <xf numFmtId="10" fontId="4" fillId="8" borderId="3" xfId="0" applyNumberFormat="1" applyFont="1" applyFill="1" applyBorder="1" applyAlignment="1">
      <alignment horizontal="right"/>
    </xf>
    <xf numFmtId="3" fontId="4" fillId="7" borderId="20" xfId="0" applyNumberFormat="1" applyFont="1" applyFill="1" applyBorder="1" applyAlignment="1">
      <alignment horizontal="right" wrapText="1"/>
    </xf>
    <xf numFmtId="10" fontId="4" fillId="7" borderId="21" xfId="0" applyNumberFormat="1" applyFont="1" applyFill="1" applyBorder="1" applyAlignment="1">
      <alignment horizontal="right" wrapText="1"/>
    </xf>
    <xf numFmtId="3" fontId="4" fillId="8" borderId="20" xfId="0" applyNumberFormat="1" applyFont="1" applyFill="1" applyBorder="1" applyAlignment="1">
      <alignment horizontal="right" wrapText="1"/>
    </xf>
    <xf numFmtId="10" fontId="4" fillId="8" borderId="21" xfId="0" applyNumberFormat="1" applyFont="1" applyFill="1" applyBorder="1" applyAlignment="1">
      <alignment horizontal="right" wrapText="1"/>
    </xf>
    <xf numFmtId="10" fontId="4" fillId="7" borderId="21" xfId="0" applyNumberFormat="1" applyFont="1" applyFill="1" applyBorder="1" applyAlignment="1">
      <alignment horizontal="right"/>
    </xf>
    <xf numFmtId="3" fontId="4" fillId="8" borderId="22" xfId="0" applyNumberFormat="1" applyFont="1" applyFill="1" applyBorder="1" applyAlignment="1">
      <alignment horizontal="right" wrapText="1"/>
    </xf>
    <xf numFmtId="10" fontId="4" fillId="8" borderId="23" xfId="0" applyNumberFormat="1" applyFont="1" applyFill="1" applyBorder="1" applyAlignment="1">
      <alignment horizontal="right"/>
    </xf>
    <xf numFmtId="0" fontId="30" fillId="0" borderId="0" xfId="0" applyFont="1" applyAlignment="1">
      <alignment vertical="center"/>
    </xf>
    <xf numFmtId="0" fontId="4" fillId="2" borderId="0" xfId="0" applyFont="1" applyFill="1" applyAlignment="1">
      <alignment vertical="center" wrapText="1"/>
    </xf>
    <xf numFmtId="0" fontId="25" fillId="2" borderId="0" xfId="0" applyFont="1" applyFill="1" applyAlignment="1">
      <alignment vertical="center" wrapText="1"/>
    </xf>
    <xf numFmtId="0" fontId="10" fillId="4" borderId="0" xfId="0" applyFont="1" applyFill="1" applyAlignment="1">
      <alignment vertical="center" wrapText="1"/>
    </xf>
    <xf numFmtId="0" fontId="4" fillId="3" borderId="0" xfId="0" applyFont="1" applyFill="1" applyAlignment="1">
      <alignment horizontal="left" vertical="center" wrapText="1" indent="2"/>
    </xf>
    <xf numFmtId="0" fontId="30" fillId="2" borderId="0" xfId="0" applyFont="1" applyFill="1" applyAlignment="1">
      <alignment vertical="center"/>
    </xf>
    <xf numFmtId="0" fontId="31" fillId="2" borderId="0" xfId="0" applyFont="1" applyFill="1" applyAlignment="1">
      <alignment vertical="center"/>
    </xf>
    <xf numFmtId="0" fontId="20" fillId="2" borderId="0" xfId="0" applyFont="1" applyFill="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37"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wrapText="1"/>
    </xf>
    <xf numFmtId="0" fontId="59" fillId="8" borderId="2" xfId="0" applyFont="1" applyFill="1" applyBorder="1"/>
    <xf numFmtId="0" fontId="61" fillId="8" borderId="2" xfId="0" applyFont="1" applyFill="1" applyBorder="1"/>
    <xf numFmtId="0" fontId="62" fillId="8" borderId="2" xfId="0" applyFont="1" applyFill="1" applyBorder="1"/>
    <xf numFmtId="0" fontId="62" fillId="8" borderId="2" xfId="0" applyFont="1" applyFill="1" applyBorder="1" applyAlignment="1">
      <alignment horizontal="left"/>
    </xf>
    <xf numFmtId="0" fontId="62" fillId="4" borderId="2" xfId="0" applyFont="1" applyFill="1" applyBorder="1"/>
    <xf numFmtId="0" fontId="62" fillId="4" borderId="2" xfId="0" applyFont="1" applyFill="1" applyBorder="1" applyAlignment="1">
      <alignment horizontal="left" vertical="top"/>
    </xf>
    <xf numFmtId="0" fontId="64" fillId="4" borderId="9" xfId="0" applyFont="1" applyFill="1" applyBorder="1" applyAlignment="1">
      <alignment horizontal="right"/>
    </xf>
    <xf numFmtId="0" fontId="64" fillId="4" borderId="3" xfId="0" applyFont="1" applyFill="1" applyBorder="1" applyAlignment="1">
      <alignment horizontal="right"/>
    </xf>
    <xf numFmtId="0" fontId="64" fillId="0" borderId="3" xfId="0" applyFont="1" applyBorder="1" applyAlignment="1">
      <alignment horizontal="right"/>
    </xf>
    <xf numFmtId="0" fontId="64" fillId="8" borderId="3" xfId="0" applyFont="1" applyFill="1" applyBorder="1" applyAlignment="1">
      <alignment horizontal="right"/>
    </xf>
    <xf numFmtId="0" fontId="11" fillId="13" borderId="0" xfId="0" applyFont="1" applyFill="1" applyAlignment="1">
      <alignment horizontal="right" wrapText="1"/>
    </xf>
    <xf numFmtId="0" fontId="11" fillId="13" borderId="14" xfId="0" applyFont="1" applyFill="1" applyBorder="1" applyAlignment="1">
      <alignment horizontal="right" wrapText="1"/>
    </xf>
    <xf numFmtId="0" fontId="11" fillId="13" borderId="15" xfId="0" applyFont="1" applyFill="1" applyBorder="1" applyAlignment="1">
      <alignment horizontal="right" wrapText="1"/>
    </xf>
    <xf numFmtId="0" fontId="8" fillId="13" borderId="0" xfId="0" applyFont="1" applyFill="1" applyAlignment="1">
      <alignment horizontal="center" wrapText="1"/>
    </xf>
    <xf numFmtId="173" fontId="13" fillId="8" borderId="15" xfId="1" applyNumberFormat="1" applyFont="1" applyFill="1" applyBorder="1" applyAlignment="1">
      <alignment wrapText="1"/>
    </xf>
    <xf numFmtId="0" fontId="65" fillId="8" borderId="2" xfId="0" applyFont="1" applyFill="1" applyBorder="1"/>
    <xf numFmtId="0" fontId="65" fillId="4" borderId="2" xfId="0" applyFont="1" applyFill="1" applyBorder="1"/>
    <xf numFmtId="0" fontId="65" fillId="4" borderId="2" xfId="0" applyFont="1" applyFill="1" applyBorder="1" applyAlignment="1">
      <alignment vertical="top" wrapText="1"/>
    </xf>
    <xf numFmtId="168" fontId="13" fillId="7" borderId="13" xfId="2" applyNumberFormat="1" applyFont="1" applyFill="1" applyBorder="1" applyAlignment="1">
      <alignment wrapText="1"/>
    </xf>
    <xf numFmtId="0" fontId="0" fillId="0" borderId="0" xfId="0" applyAlignment="1">
      <alignment horizontal="left" vertical="center" wrapText="1"/>
    </xf>
    <xf numFmtId="0" fontId="0" fillId="0" borderId="3" xfId="0" applyBorder="1" applyAlignment="1">
      <alignment horizontal="left" vertical="center" wrapText="1"/>
    </xf>
    <xf numFmtId="0" fontId="4" fillId="4" borderId="2" xfId="0" applyFont="1" applyFill="1" applyBorder="1" applyAlignment="1">
      <alignment horizontal="left" wrapText="1"/>
    </xf>
    <xf numFmtId="0" fontId="0" fillId="0" borderId="3" xfId="0" applyBorder="1" applyAlignment="1">
      <alignment horizontal="left" wrapText="1"/>
    </xf>
    <xf numFmtId="0" fontId="13" fillId="8" borderId="2" xfId="0" applyFont="1" applyFill="1" applyBorder="1"/>
    <xf numFmtId="0" fontId="54" fillId="11" borderId="0" xfId="0" applyFont="1" applyFill="1"/>
    <xf numFmtId="0" fontId="4" fillId="8" borderId="3" xfId="0" applyFont="1" applyFill="1" applyBorder="1"/>
    <xf numFmtId="0" fontId="57" fillId="0" borderId="2" xfId="0" applyFont="1" applyBorder="1"/>
    <xf numFmtId="0" fontId="13" fillId="4" borderId="2" xfId="0" applyFont="1" applyFill="1" applyBorder="1"/>
    <xf numFmtId="0" fontId="0" fillId="0" borderId="8" xfId="0" applyBorder="1"/>
    <xf numFmtId="0" fontId="67" fillId="2" borderId="2" xfId="0" applyFont="1" applyFill="1" applyBorder="1" applyAlignment="1">
      <alignment vertical="center"/>
    </xf>
    <xf numFmtId="0" fontId="11" fillId="14" borderId="19" xfId="0" applyFont="1" applyFill="1" applyBorder="1" applyAlignment="1">
      <alignment horizontal="right" vertical="center" wrapText="1"/>
    </xf>
    <xf numFmtId="2" fontId="11" fillId="14" borderId="0" xfId="0" applyNumberFormat="1" applyFont="1" applyFill="1" applyAlignment="1">
      <alignment horizontal="right" vertical="center" wrapText="1"/>
    </xf>
    <xf numFmtId="0" fontId="11" fillId="14" borderId="0" xfId="0" applyFont="1" applyFill="1" applyAlignment="1">
      <alignment horizontal="right" vertical="center" wrapText="1"/>
    </xf>
    <xf numFmtId="2" fontId="13" fillId="4" borderId="25" xfId="1" applyNumberFormat="1" applyFont="1" applyFill="1" applyBorder="1" applyAlignment="1">
      <alignment horizontal="right" vertical="center" wrapText="1"/>
    </xf>
    <xf numFmtId="2" fontId="13" fillId="3" borderId="25" xfId="1" applyNumberFormat="1" applyFont="1" applyFill="1" applyBorder="1" applyAlignment="1">
      <alignment horizontal="right" vertical="center" wrapText="1"/>
    </xf>
    <xf numFmtId="2" fontId="13" fillId="4" borderId="24" xfId="1" applyNumberFormat="1" applyFont="1" applyFill="1" applyBorder="1" applyAlignment="1">
      <alignment horizontal="right" vertical="center" wrapText="1"/>
    </xf>
    <xf numFmtId="172" fontId="4" fillId="4" borderId="25" xfId="0" applyNumberFormat="1" applyFont="1" applyFill="1" applyBorder="1" applyAlignment="1">
      <alignment vertical="center" wrapText="1"/>
    </xf>
    <xf numFmtId="165" fontId="4" fillId="4" borderId="25" xfId="2" applyNumberFormat="1" applyFont="1" applyFill="1" applyBorder="1" applyAlignment="1">
      <alignment horizontal="right" vertical="center" wrapText="1"/>
    </xf>
    <xf numFmtId="0" fontId="4" fillId="3" borderId="25" xfId="0" applyFont="1" applyFill="1" applyBorder="1" applyAlignment="1">
      <alignment vertical="center" wrapText="1"/>
    </xf>
    <xf numFmtId="165" fontId="4" fillId="3" borderId="25" xfId="2" applyNumberFormat="1" applyFont="1" applyFill="1" applyBorder="1" applyAlignment="1">
      <alignment horizontal="right" vertical="center" wrapText="1"/>
    </xf>
    <xf numFmtId="0" fontId="4" fillId="4" borderId="25" xfId="0" applyFont="1" applyFill="1" applyBorder="1" applyAlignment="1">
      <alignment vertical="center" wrapText="1"/>
    </xf>
    <xf numFmtId="168" fontId="4" fillId="3" borderId="25" xfId="0" applyNumberFormat="1" applyFont="1" applyFill="1" applyBorder="1" applyAlignment="1">
      <alignment vertical="center" wrapText="1"/>
    </xf>
    <xf numFmtId="172" fontId="4" fillId="4" borderId="24" xfId="0" applyNumberFormat="1" applyFont="1" applyFill="1" applyBorder="1" applyAlignment="1">
      <alignment horizontal="right" vertical="center" wrapText="1"/>
    </xf>
    <xf numFmtId="9" fontId="4" fillId="4" borderId="24" xfId="2" applyFont="1" applyFill="1" applyBorder="1" applyAlignment="1">
      <alignment horizontal="right" vertical="center" wrapText="1"/>
    </xf>
    <xf numFmtId="0" fontId="71" fillId="0" borderId="2" xfId="0" applyFont="1" applyBorder="1" applyAlignment="1">
      <alignment vertical="center"/>
    </xf>
    <xf numFmtId="0" fontId="71" fillId="2" borderId="2" xfId="0" applyFont="1" applyFill="1" applyBorder="1" applyAlignment="1">
      <alignment vertical="center"/>
    </xf>
    <xf numFmtId="0" fontId="70" fillId="2" borderId="3" xfId="0" applyFont="1" applyFill="1" applyBorder="1" applyAlignment="1">
      <alignment horizontal="right"/>
    </xf>
    <xf numFmtId="0" fontId="32" fillId="0" borderId="2" xfId="0" applyFont="1" applyBorder="1"/>
    <xf numFmtId="0" fontId="32" fillId="4" borderId="7" xfId="0" applyFont="1" applyFill="1" applyBorder="1"/>
    <xf numFmtId="0" fontId="32" fillId="4" borderId="8" xfId="0" applyFont="1" applyFill="1" applyBorder="1"/>
    <xf numFmtId="0" fontId="74" fillId="15" borderId="0" xfId="0" applyFont="1" applyFill="1" applyAlignment="1">
      <alignment horizontal="right" vertical="center" wrapText="1"/>
    </xf>
    <xf numFmtId="0" fontId="75" fillId="2" borderId="2" xfId="0" applyFont="1" applyFill="1" applyBorder="1"/>
    <xf numFmtId="0" fontId="75" fillId="2" borderId="0" xfId="0" applyFont="1" applyFill="1"/>
    <xf numFmtId="0" fontId="32" fillId="0" borderId="0" xfId="0" applyFont="1"/>
    <xf numFmtId="0" fontId="32" fillId="0" borderId="3" xfId="0" applyFont="1" applyBorder="1"/>
    <xf numFmtId="3" fontId="4" fillId="2" borderId="27" xfId="0" applyNumberFormat="1" applyFont="1" applyFill="1" applyBorder="1" applyAlignment="1">
      <alignment horizontal="right" vertical="center" wrapText="1"/>
    </xf>
    <xf numFmtId="167" fontId="4" fillId="3" borderId="27" xfId="1" applyNumberFormat="1" applyFont="1" applyFill="1" applyBorder="1" applyAlignment="1">
      <alignment horizontal="right" vertical="center" wrapText="1"/>
    </xf>
    <xf numFmtId="0" fontId="4" fillId="3" borderId="27" xfId="0" applyFont="1" applyFill="1" applyBorder="1" applyAlignment="1">
      <alignment horizontal="right" vertical="center" wrapText="1"/>
    </xf>
    <xf numFmtId="167" fontId="4" fillId="3" borderId="26" xfId="1" applyNumberFormat="1" applyFont="1" applyFill="1" applyBorder="1" applyAlignment="1">
      <alignment horizontal="right" vertical="center" wrapText="1"/>
    </xf>
    <xf numFmtId="0" fontId="11" fillId="15" borderId="0" xfId="0" applyFont="1" applyFill="1" applyAlignment="1">
      <alignment horizontal="right" vertical="center" wrapText="1"/>
    </xf>
    <xf numFmtId="0" fontId="11" fillId="15" borderId="10" xfId="0" applyFont="1" applyFill="1" applyBorder="1" applyAlignment="1">
      <alignment horizontal="right" vertical="center" wrapText="1"/>
    </xf>
    <xf numFmtId="0" fontId="24" fillId="4" borderId="27" xfId="0" applyFont="1" applyFill="1" applyBorder="1" applyAlignment="1">
      <alignment horizontal="right" vertical="center" wrapText="1"/>
    </xf>
    <xf numFmtId="167" fontId="13" fillId="4" borderId="27" xfId="1" applyNumberFormat="1" applyFont="1" applyFill="1" applyBorder="1" applyAlignment="1">
      <alignment horizontal="right" vertical="center" wrapText="1"/>
    </xf>
    <xf numFmtId="166" fontId="4" fillId="3" borderId="27" xfId="1" applyNumberFormat="1" applyFont="1" applyFill="1" applyBorder="1" applyAlignment="1">
      <alignment horizontal="right" vertical="center" wrapText="1"/>
    </xf>
    <xf numFmtId="0" fontId="8" fillId="4" borderId="27" xfId="0" applyFont="1" applyFill="1" applyBorder="1" applyAlignment="1">
      <alignment horizontal="right" vertical="center" wrapText="1"/>
    </xf>
    <xf numFmtId="0" fontId="22" fillId="4" borderId="27" xfId="0" applyFont="1" applyFill="1" applyBorder="1" applyAlignment="1">
      <alignment horizontal="right" vertical="center" wrapText="1"/>
    </xf>
    <xf numFmtId="167" fontId="22" fillId="4" borderId="27" xfId="0" applyNumberFormat="1" applyFont="1" applyFill="1" applyBorder="1" applyAlignment="1">
      <alignment horizontal="right" vertical="center" wrapText="1"/>
    </xf>
    <xf numFmtId="167" fontId="4" fillId="2" borderId="27" xfId="1" applyNumberFormat="1" applyFont="1" applyFill="1" applyBorder="1" applyAlignment="1">
      <alignment horizontal="right" vertical="center" wrapText="1"/>
    </xf>
    <xf numFmtId="167" fontId="4" fillId="4" borderId="27" xfId="1" applyNumberFormat="1" applyFont="1" applyFill="1" applyBorder="1" applyAlignment="1">
      <alignment horizontal="right" vertical="center" wrapText="1"/>
    </xf>
    <xf numFmtId="3" fontId="4" fillId="3" borderId="26" xfId="0" applyNumberFormat="1" applyFont="1" applyFill="1" applyBorder="1" applyAlignment="1">
      <alignment horizontal="right" vertical="center" wrapText="1"/>
    </xf>
    <xf numFmtId="0" fontId="11" fillId="0" borderId="27" xfId="0" applyFont="1" applyBorder="1" applyAlignment="1">
      <alignment horizontal="right" vertical="center" wrapText="1"/>
    </xf>
    <xf numFmtId="3" fontId="4" fillId="3" borderId="27" xfId="0" applyNumberFormat="1" applyFont="1" applyFill="1" applyBorder="1" applyAlignment="1">
      <alignment vertical="center" wrapText="1"/>
    </xf>
    <xf numFmtId="0" fontId="4" fillId="0" borderId="2" xfId="0" applyFont="1" applyBorder="1"/>
    <xf numFmtId="0" fontId="4" fillId="0" borderId="0" xfId="0" applyFont="1"/>
    <xf numFmtId="0" fontId="73" fillId="0" borderId="3" xfId="0" applyFont="1" applyBorder="1" applyAlignment="1">
      <alignment horizontal="right"/>
    </xf>
    <xf numFmtId="0" fontId="73" fillId="2" borderId="8" xfId="0" applyFont="1" applyFill="1" applyBorder="1" applyAlignment="1">
      <alignment horizontal="right"/>
    </xf>
    <xf numFmtId="0" fontId="73" fillId="2" borderId="9" xfId="0" applyFont="1" applyFill="1" applyBorder="1" applyAlignment="1">
      <alignment horizontal="right"/>
    </xf>
    <xf numFmtId="0" fontId="73" fillId="0" borderId="0" xfId="0" applyFont="1" applyAlignment="1">
      <alignment wrapText="1"/>
    </xf>
    <xf numFmtId="0" fontId="4" fillId="16" borderId="0" xfId="0" applyFont="1" applyFill="1" applyAlignment="1">
      <alignment horizontal="left" vertical="center" wrapText="1" indent="2"/>
    </xf>
    <xf numFmtId="0" fontId="4" fillId="16" borderId="2" xfId="0" applyFont="1" applyFill="1" applyBorder="1" applyAlignment="1">
      <alignment vertical="center"/>
    </xf>
    <xf numFmtId="0" fontId="4" fillId="16" borderId="0" xfId="0" applyFont="1" applyFill="1" applyAlignment="1">
      <alignment vertical="center" wrapText="1"/>
    </xf>
    <xf numFmtId="167" fontId="4" fillId="16" borderId="27" xfId="1" applyNumberFormat="1" applyFont="1" applyFill="1" applyBorder="1" applyAlignment="1">
      <alignment horizontal="right" vertical="center" wrapText="1"/>
    </xf>
    <xf numFmtId="167" fontId="4" fillId="16" borderId="26" xfId="1" applyNumberFormat="1" applyFont="1" applyFill="1" applyBorder="1" applyAlignment="1">
      <alignment horizontal="right" vertical="center" wrapText="1"/>
    </xf>
    <xf numFmtId="167" fontId="4" fillId="0" borderId="27" xfId="7" applyNumberFormat="1" applyFont="1" applyBorder="1" applyAlignment="1">
      <alignment horizontal="right" vertical="center" wrapText="1"/>
    </xf>
    <xf numFmtId="167" fontId="4" fillId="3" borderId="27" xfId="7" applyNumberFormat="1" applyFont="1" applyFill="1" applyBorder="1" applyAlignment="1">
      <alignment horizontal="right" vertical="center" wrapText="1"/>
    </xf>
    <xf numFmtId="166" fontId="4" fillId="3" borderId="27" xfId="7" applyNumberFormat="1" applyFont="1" applyFill="1" applyBorder="1" applyAlignment="1">
      <alignment horizontal="right" vertical="center" wrapText="1"/>
    </xf>
    <xf numFmtId="166" fontId="4" fillId="0" borderId="27" xfId="7" applyNumberFormat="1" applyFont="1" applyBorder="1" applyAlignment="1">
      <alignment horizontal="right" vertical="center" wrapText="1"/>
    </xf>
    <xf numFmtId="164" fontId="4" fillId="3" borderId="26" xfId="7" applyNumberFormat="1" applyFont="1" applyFill="1" applyBorder="1" applyAlignment="1">
      <alignment horizontal="right" vertical="center" wrapText="1"/>
    </xf>
    <xf numFmtId="0" fontId="4" fillId="4" borderId="2" xfId="6" applyFont="1" applyFill="1" applyBorder="1" applyAlignment="1">
      <alignment vertical="center"/>
    </xf>
    <xf numFmtId="167" fontId="4" fillId="0" borderId="0" xfId="7" applyNumberFormat="1" applyFont="1" applyBorder="1" applyAlignment="1">
      <alignment horizontal="right" vertical="center" wrapText="1"/>
    </xf>
    <xf numFmtId="3" fontId="4" fillId="0" borderId="0" xfId="0" applyNumberFormat="1" applyFont="1" applyAlignment="1">
      <alignment horizontal="right" vertical="center" wrapText="1"/>
    </xf>
    <xf numFmtId="9" fontId="4" fillId="0" borderId="3" xfId="2" applyFont="1" applyBorder="1" applyAlignment="1">
      <alignment horizontal="right" vertical="center" wrapText="1"/>
    </xf>
    <xf numFmtId="0" fontId="4" fillId="3" borderId="2" xfId="0" applyFont="1" applyFill="1" applyBorder="1" applyAlignment="1">
      <alignment horizontal="left" vertical="center" wrapText="1" indent="1"/>
    </xf>
    <xf numFmtId="167" fontId="4" fillId="3" borderId="0" xfId="7" applyNumberFormat="1" applyFont="1" applyFill="1" applyBorder="1" applyAlignment="1">
      <alignment horizontal="right" vertical="center" wrapText="1"/>
    </xf>
    <xf numFmtId="166" fontId="4" fillId="3" borderId="0" xfId="7" applyNumberFormat="1" applyFont="1" applyFill="1" applyBorder="1" applyAlignment="1">
      <alignment horizontal="right" vertical="center" wrapText="1"/>
    </xf>
    <xf numFmtId="166" fontId="4" fillId="0" borderId="0" xfId="7" applyNumberFormat="1" applyFont="1" applyBorder="1" applyAlignment="1">
      <alignment horizontal="right" vertical="center" wrapText="1"/>
    </xf>
    <xf numFmtId="166" fontId="4" fillId="0" borderId="0" xfId="0" applyNumberFormat="1" applyFont="1" applyAlignment="1">
      <alignment horizontal="right" vertical="center" wrapText="1"/>
    </xf>
    <xf numFmtId="0" fontId="13" fillId="3" borderId="2" xfId="0" applyFont="1" applyFill="1" applyBorder="1" applyAlignment="1">
      <alignment horizontal="left" vertical="center" wrapText="1" indent="1"/>
    </xf>
    <xf numFmtId="166" fontId="4" fillId="3" borderId="0" xfId="0" applyNumberFormat="1" applyFont="1" applyFill="1" applyAlignment="1">
      <alignment horizontal="right" vertical="center" wrapText="1"/>
    </xf>
    <xf numFmtId="164" fontId="4" fillId="3" borderId="0" xfId="7" applyNumberFormat="1" applyFont="1" applyFill="1" applyBorder="1" applyAlignment="1">
      <alignment horizontal="right" vertical="center" wrapText="1"/>
    </xf>
    <xf numFmtId="164" fontId="4" fillId="3" borderId="0" xfId="0" applyNumberFormat="1" applyFont="1" applyFill="1" applyAlignment="1">
      <alignment horizontal="right" vertical="center" wrapText="1"/>
    </xf>
    <xf numFmtId="0" fontId="78" fillId="2" borderId="2" xfId="0" applyFont="1" applyFill="1" applyBorder="1" applyAlignment="1">
      <alignment vertical="center"/>
    </xf>
    <xf numFmtId="0" fontId="78" fillId="2" borderId="2" xfId="0" applyFont="1" applyFill="1" applyBorder="1" applyAlignment="1">
      <alignment vertical="center" wrapText="1"/>
    </xf>
    <xf numFmtId="0" fontId="4" fillId="3" borderId="2" xfId="0" applyFont="1" applyFill="1" applyBorder="1" applyAlignment="1">
      <alignment horizontal="left" vertical="center" wrapText="1" indent="3"/>
    </xf>
    <xf numFmtId="1" fontId="4" fillId="3" borderId="27" xfId="7" applyNumberFormat="1" applyFont="1" applyFill="1" applyBorder="1" applyAlignment="1">
      <alignment horizontal="right" vertical="center" wrapText="1"/>
    </xf>
    <xf numFmtId="1" fontId="4" fillId="3" borderId="0" xfId="7" applyNumberFormat="1" applyFont="1" applyFill="1" applyBorder="1" applyAlignment="1">
      <alignment horizontal="right" vertical="center" wrapText="1"/>
    </xf>
    <xf numFmtId="0" fontId="13" fillId="3" borderId="2" xfId="0" applyFont="1" applyFill="1" applyBorder="1" applyAlignment="1">
      <alignment horizontal="left" vertical="center" indent="1"/>
    </xf>
    <xf numFmtId="37" fontId="4" fillId="3" borderId="27" xfId="1" applyNumberFormat="1" applyFont="1" applyFill="1" applyBorder="1" applyAlignment="1">
      <alignment horizontal="right" vertical="center" wrapText="1"/>
    </xf>
    <xf numFmtId="37" fontId="4" fillId="3" borderId="0" xfId="0" applyNumberFormat="1" applyFont="1" applyFill="1" applyAlignment="1">
      <alignment horizontal="right" vertical="center" wrapText="1"/>
    </xf>
    <xf numFmtId="0" fontId="3" fillId="0" borderId="0" xfId="0" applyFont="1"/>
    <xf numFmtId="0" fontId="13" fillId="0" borderId="2" xfId="0" applyFont="1" applyBorder="1"/>
    <xf numFmtId="0" fontId="32" fillId="4" borderId="0" xfId="0" applyFont="1" applyFill="1"/>
    <xf numFmtId="0" fontId="32" fillId="4" borderId="3" xfId="0" applyFont="1" applyFill="1" applyBorder="1"/>
    <xf numFmtId="9" fontId="4" fillId="4" borderId="0" xfId="2" applyFont="1" applyFill="1" applyBorder="1" applyAlignment="1">
      <alignment horizontal="right" vertical="center" wrapText="1"/>
    </xf>
    <xf numFmtId="0" fontId="60" fillId="0" borderId="0" xfId="0" applyFont="1"/>
    <xf numFmtId="0" fontId="2" fillId="8" borderId="3" xfId="0" applyFont="1" applyFill="1" applyBorder="1" applyAlignment="1">
      <alignment horizontal="right" wrapText="1"/>
    </xf>
    <xf numFmtId="0" fontId="54" fillId="11" borderId="3" xfId="0" applyFont="1" applyFill="1" applyBorder="1"/>
    <xf numFmtId="0" fontId="0" fillId="0" borderId="0" xfId="0" applyAlignment="1">
      <alignment horizontal="left" wrapText="1"/>
    </xf>
    <xf numFmtId="0" fontId="46" fillId="8" borderId="3" xfId="0" applyFont="1" applyFill="1" applyBorder="1"/>
    <xf numFmtId="0" fontId="41" fillId="4" borderId="3" xfId="0" applyFont="1" applyFill="1" applyBorder="1" applyAlignment="1">
      <alignment horizontal="left" vertical="top"/>
    </xf>
    <xf numFmtId="0" fontId="11" fillId="6" borderId="0" xfId="0" applyFont="1" applyFill="1" applyAlignment="1">
      <alignment vertical="center"/>
    </xf>
    <xf numFmtId="0" fontId="4" fillId="8" borderId="2" xfId="0" applyFont="1" applyFill="1" applyBorder="1" applyAlignment="1">
      <alignment horizontal="left"/>
    </xf>
    <xf numFmtId="0" fontId="13" fillId="7" borderId="2" xfId="0" applyFont="1" applyFill="1" applyBorder="1"/>
    <xf numFmtId="0" fontId="81" fillId="8" borderId="2" xfId="0" applyFont="1" applyFill="1" applyBorder="1" applyAlignment="1">
      <alignment wrapText="1"/>
    </xf>
    <xf numFmtId="0" fontId="13" fillId="11" borderId="29" xfId="0" applyFont="1" applyFill="1" applyBorder="1" applyAlignment="1">
      <alignment wrapText="1"/>
    </xf>
    <xf numFmtId="0" fontId="13" fillId="18" borderId="29" xfId="0" applyFont="1" applyFill="1" applyBorder="1" applyAlignment="1">
      <alignment wrapText="1"/>
    </xf>
    <xf numFmtId="0" fontId="13" fillId="7" borderId="2" xfId="0" applyFont="1" applyFill="1" applyBorder="1" applyAlignment="1">
      <alignment wrapText="1"/>
    </xf>
    <xf numFmtId="0" fontId="4" fillId="4" borderId="2" xfId="0" applyFont="1" applyFill="1" applyBorder="1" applyAlignment="1">
      <alignment wrapText="1"/>
    </xf>
    <xf numFmtId="0" fontId="4" fillId="4" borderId="0" xfId="0" applyFont="1" applyFill="1" applyAlignment="1">
      <alignment horizontal="right" vertical="center" wrapText="1"/>
    </xf>
    <xf numFmtId="0" fontId="4" fillId="0" borderId="0" xfId="0" applyFont="1" applyAlignment="1">
      <alignment horizontal="right" vertical="center" wrapText="1"/>
    </xf>
    <xf numFmtId="0" fontId="13" fillId="4" borderId="2" xfId="0" applyFont="1" applyFill="1" applyBorder="1" applyAlignment="1">
      <alignment horizontal="left" wrapText="1"/>
    </xf>
    <xf numFmtId="0" fontId="13" fillId="4" borderId="0" xfId="0" applyFont="1" applyFill="1" applyAlignment="1">
      <alignment horizontal="left" wrapText="1"/>
    </xf>
    <xf numFmtId="0" fontId="4" fillId="0" borderId="0" xfId="0" applyFont="1" applyAlignment="1">
      <alignment horizontal="left" wrapText="1"/>
    </xf>
    <xf numFmtId="0" fontId="4" fillId="0" borderId="3" xfId="0" applyFont="1" applyBorder="1" applyAlignment="1">
      <alignment horizontal="left" wrapText="1"/>
    </xf>
    <xf numFmtId="0" fontId="4" fillId="8" borderId="2" xfId="0" applyFont="1" applyFill="1" applyBorder="1" applyAlignment="1">
      <alignment wrapText="1"/>
    </xf>
    <xf numFmtId="0" fontId="4" fillId="8" borderId="0" xfId="0" applyFont="1" applyFill="1" applyAlignment="1">
      <alignment wrapText="1"/>
    </xf>
    <xf numFmtId="0" fontId="0" fillId="0" borderId="3" xfId="0" applyBorder="1" applyAlignment="1">
      <alignment wrapText="1"/>
    </xf>
    <xf numFmtId="0" fontId="54" fillId="11" borderId="2" xfId="0" applyFont="1" applyFill="1" applyBorder="1" applyAlignment="1">
      <alignment wrapText="1"/>
    </xf>
    <xf numFmtId="0" fontId="54" fillId="11" borderId="0" xfId="0" applyFont="1" applyFill="1" applyAlignment="1">
      <alignment wrapText="1"/>
    </xf>
    <xf numFmtId="0" fontId="54" fillId="11" borderId="3" xfId="0" applyFont="1" applyFill="1" applyBorder="1" applyAlignment="1">
      <alignment wrapText="1"/>
    </xf>
    <xf numFmtId="0" fontId="4" fillId="0" borderId="0" xfId="0" applyFont="1" applyAlignment="1">
      <alignment wrapText="1"/>
    </xf>
    <xf numFmtId="0" fontId="4" fillId="0" borderId="3" xfId="0" applyFont="1" applyBorder="1" applyAlignment="1">
      <alignment wrapText="1"/>
    </xf>
    <xf numFmtId="0" fontId="82" fillId="0" borderId="0" xfId="0" applyFont="1"/>
    <xf numFmtId="0" fontId="83" fillId="4" borderId="2" xfId="0" applyFont="1" applyFill="1" applyBorder="1" applyAlignment="1">
      <alignment horizontal="left" wrapText="1"/>
    </xf>
    <xf numFmtId="0" fontId="83" fillId="4" borderId="0" xfId="0" applyFont="1" applyFill="1" applyAlignment="1">
      <alignment horizontal="left" wrapText="1"/>
    </xf>
    <xf numFmtId="0" fontId="10" fillId="0" borderId="0" xfId="0" applyFont="1" applyAlignment="1">
      <alignment horizontal="left" wrapText="1"/>
    </xf>
    <xf numFmtId="0" fontId="10" fillId="0" borderId="3" xfId="0" applyFont="1" applyBorder="1" applyAlignment="1">
      <alignment horizontal="left" wrapText="1"/>
    </xf>
    <xf numFmtId="0" fontId="83" fillId="4" borderId="0" xfId="0" applyFont="1" applyFill="1" applyAlignment="1">
      <alignment horizontal="left" vertical="center" wrapText="1"/>
    </xf>
    <xf numFmtId="0" fontId="74" fillId="20" borderId="0" xfId="0" applyFont="1" applyFill="1" applyAlignment="1">
      <alignment horizontal="right" wrapText="1"/>
    </xf>
    <xf numFmtId="0" fontId="74" fillId="19" borderId="30" xfId="0" applyFont="1" applyFill="1" applyBorder="1" applyAlignment="1">
      <alignment horizontal="right" wrapText="1"/>
    </xf>
    <xf numFmtId="0" fontId="4" fillId="12" borderId="31" xfId="0" applyFont="1" applyFill="1" applyBorder="1" applyAlignment="1">
      <alignment horizontal="right" vertical="center" wrapText="1"/>
    </xf>
    <xf numFmtId="0" fontId="13" fillId="12" borderId="0" xfId="0" applyFont="1" applyFill="1" applyAlignment="1">
      <alignment horizontal="right" vertical="center" wrapText="1"/>
    </xf>
    <xf numFmtId="0" fontId="4" fillId="0" borderId="31" xfId="0" applyFont="1" applyBorder="1" applyAlignment="1">
      <alignment horizontal="right" vertical="center" wrapText="1"/>
    </xf>
    <xf numFmtId="0" fontId="13" fillId="4" borderId="0" xfId="0" applyFont="1" applyFill="1" applyAlignment="1">
      <alignment horizontal="right" vertical="center" wrapText="1"/>
    </xf>
    <xf numFmtId="0" fontId="4" fillId="12" borderId="32" xfId="0" applyFont="1" applyFill="1" applyBorder="1" applyAlignment="1">
      <alignment horizontal="right" vertical="center" wrapText="1"/>
    </xf>
    <xf numFmtId="0" fontId="13" fillId="0" borderId="0" xfId="0" applyFont="1" applyAlignment="1">
      <alignment horizontal="right" vertical="center" wrapText="1"/>
    </xf>
    <xf numFmtId="0" fontId="83" fillId="4" borderId="3" xfId="0" applyFont="1" applyFill="1" applyBorder="1" applyAlignment="1">
      <alignment horizontal="left" vertical="center" wrapText="1"/>
    </xf>
    <xf numFmtId="0" fontId="67" fillId="2" borderId="0" xfId="0" applyFont="1" applyFill="1" applyAlignment="1">
      <alignment vertical="center"/>
    </xf>
    <xf numFmtId="0" fontId="11" fillId="13" borderId="10" xfId="0" applyFont="1" applyFill="1" applyBorder="1" applyAlignment="1">
      <alignment horizontal="right"/>
    </xf>
    <xf numFmtId="168" fontId="4" fillId="7" borderId="10" xfId="2" applyNumberFormat="1" applyFont="1" applyFill="1" applyBorder="1" applyAlignment="1">
      <alignment horizontal="right" wrapText="1"/>
    </xf>
    <xf numFmtId="0" fontId="70" fillId="2" borderId="9" xfId="0" applyFont="1" applyFill="1" applyBorder="1" applyAlignment="1">
      <alignment horizontal="right"/>
    </xf>
    <xf numFmtId="0" fontId="68" fillId="0" borderId="2" xfId="0" applyFont="1" applyBorder="1" applyAlignment="1">
      <alignment vertical="center"/>
    </xf>
    <xf numFmtId="0" fontId="68" fillId="0" borderId="0" xfId="0" applyFont="1" applyAlignment="1">
      <alignment vertical="center"/>
    </xf>
    <xf numFmtId="0" fontId="69" fillId="0" borderId="0" xfId="0" applyFont="1" applyAlignment="1">
      <alignment vertical="center"/>
    </xf>
    <xf numFmtId="0" fontId="39" fillId="0" borderId="0" xfId="0" applyFont="1"/>
    <xf numFmtId="0" fontId="84" fillId="8" borderId="2" xfId="0" applyFont="1" applyFill="1" applyBorder="1" applyAlignment="1">
      <alignment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9" fontId="13" fillId="8" borderId="14" xfId="1" applyNumberFormat="1" applyFont="1" applyFill="1" applyBorder="1" applyAlignment="1">
      <alignment horizontal="right" wrapText="1"/>
    </xf>
    <xf numFmtId="9" fontId="13" fillId="7" borderId="14" xfId="2" applyFont="1" applyFill="1" applyBorder="1" applyAlignment="1">
      <alignment wrapText="1"/>
    </xf>
    <xf numFmtId="9" fontId="13" fillId="7" borderId="13" xfId="2" applyFont="1" applyFill="1" applyBorder="1" applyAlignment="1">
      <alignment wrapText="1"/>
    </xf>
    <xf numFmtId="9" fontId="13" fillId="8" borderId="0" xfId="0" applyNumberFormat="1" applyFont="1" applyFill="1" applyAlignment="1">
      <alignment horizontal="right" wrapText="1"/>
    </xf>
    <xf numFmtId="9" fontId="13" fillId="7" borderId="0" xfId="0" applyNumberFormat="1" applyFont="1" applyFill="1" applyAlignment="1">
      <alignment horizontal="right"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167" fontId="4" fillId="0" borderId="0" xfId="1" applyNumberFormat="1" applyFont="1" applyBorder="1" applyAlignment="1">
      <alignment horizontal="right" vertical="center" wrapText="1"/>
    </xf>
    <xf numFmtId="0" fontId="54" fillId="21" borderId="29" xfId="0" applyFont="1" applyFill="1" applyBorder="1" applyAlignment="1">
      <alignment wrapText="1"/>
    </xf>
    <xf numFmtId="167" fontId="4" fillId="0" borderId="19" xfId="1" applyNumberFormat="1" applyFont="1" applyBorder="1" applyAlignment="1">
      <alignment horizontal="right" vertical="center" wrapText="1"/>
    </xf>
    <xf numFmtId="0" fontId="4" fillId="5" borderId="0" xfId="0" applyFont="1" applyFill="1" applyAlignment="1">
      <alignment horizontal="left" vertical="center" wrapText="1"/>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0" xfId="0" applyFont="1" applyFill="1" applyAlignment="1">
      <alignment horizontal="left" vertical="center"/>
    </xf>
    <xf numFmtId="0" fontId="87" fillId="0" borderId="0" xfId="0" applyFont="1"/>
    <xf numFmtId="0" fontId="38" fillId="2" borderId="2" xfId="0" applyFont="1" applyFill="1" applyBorder="1"/>
    <xf numFmtId="167" fontId="4" fillId="0" borderId="0" xfId="1" applyNumberFormat="1" applyFont="1" applyBorder="1"/>
    <xf numFmtId="167" fontId="4" fillId="3" borderId="0" xfId="1" applyNumberFormat="1" applyFont="1" applyFill="1" applyBorder="1"/>
    <xf numFmtId="0" fontId="51" fillId="17" borderId="0" xfId="5" applyFill="1" applyAlignment="1" applyProtection="1">
      <alignment horizontal="left" indent="3"/>
    </xf>
    <xf numFmtId="0" fontId="51" fillId="0" borderId="0" xfId="5" applyAlignment="1" applyProtection="1">
      <alignment horizontal="left" indent="3"/>
    </xf>
    <xf numFmtId="0" fontId="13" fillId="5" borderId="2" xfId="0" applyFont="1" applyFill="1" applyBorder="1" applyAlignment="1">
      <alignment horizontal="left" vertical="center"/>
    </xf>
    <xf numFmtId="0" fontId="51" fillId="21" borderId="29" xfId="5" applyFill="1" applyBorder="1" applyAlignment="1" applyProtection="1">
      <alignment wrapText="1"/>
    </xf>
    <xf numFmtId="0" fontId="0" fillId="0" borderId="2" xfId="0" applyBorder="1" applyAlignment="1">
      <alignment vertical="center"/>
    </xf>
    <xf numFmtId="0" fontId="0" fillId="0" borderId="0" xfId="0" applyAlignment="1">
      <alignment vertical="center"/>
    </xf>
    <xf numFmtId="0" fontId="70" fillId="2" borderId="8" xfId="0" applyFont="1" applyFill="1" applyBorder="1" applyAlignment="1">
      <alignment horizontal="right"/>
    </xf>
    <xf numFmtId="0" fontId="70" fillId="2" borderId="9" xfId="0" applyFont="1" applyFill="1" applyBorder="1" applyAlignment="1">
      <alignment horizontal="right"/>
    </xf>
    <xf numFmtId="168" fontId="4" fillId="4" borderId="0" xfId="0" applyNumberFormat="1" applyFont="1" applyFill="1" applyAlignment="1">
      <alignment horizontal="right" vertical="center" wrapText="1"/>
    </xf>
    <xf numFmtId="0" fontId="66" fillId="0" borderId="3" xfId="0" applyFont="1" applyBorder="1" applyAlignment="1">
      <alignment horizontal="center" wrapText="1"/>
    </xf>
    <xf numFmtId="0" fontId="4" fillId="8" borderId="2" xfId="0" applyFont="1" applyFill="1" applyBorder="1" applyAlignment="1">
      <alignment horizontal="left" wrapText="1"/>
    </xf>
    <xf numFmtId="0" fontId="4" fillId="8" borderId="0" xfId="0" applyFont="1" applyFill="1" applyAlignment="1">
      <alignment horizontal="left" wrapText="1"/>
    </xf>
    <xf numFmtId="0" fontId="4" fillId="8" borderId="3" xfId="0" applyFont="1" applyFill="1" applyBorder="1" applyAlignment="1">
      <alignment horizontal="left" wrapText="1"/>
    </xf>
    <xf numFmtId="0" fontId="4" fillId="4" borderId="0" xfId="0" applyFont="1" applyFill="1" applyAlignment="1">
      <alignment horizontal="right" vertical="center" wrapText="1"/>
    </xf>
    <xf numFmtId="0" fontId="13" fillId="8" borderId="2" xfId="0" applyFont="1" applyFill="1" applyBorder="1" applyAlignment="1">
      <alignment horizontal="left" wrapText="1"/>
    </xf>
    <xf numFmtId="0" fontId="13" fillId="8" borderId="12" xfId="0" applyFont="1" applyFill="1" applyBorder="1" applyAlignment="1">
      <alignment horizontal="left" wrapText="1"/>
    </xf>
    <xf numFmtId="0" fontId="13" fillId="7" borderId="2" xfId="0" applyFont="1" applyFill="1" applyBorder="1" applyAlignment="1">
      <alignment horizontal="left" wrapText="1"/>
    </xf>
    <xf numFmtId="0" fontId="13" fillId="7" borderId="12" xfId="0" applyFont="1" applyFill="1" applyBorder="1" applyAlignment="1">
      <alignment horizontal="left" wrapText="1"/>
    </xf>
    <xf numFmtId="3" fontId="4" fillId="3" borderId="17" xfId="0" applyNumberFormat="1" applyFont="1" applyFill="1" applyBorder="1" applyAlignment="1">
      <alignment horizontal="right" vertical="center" wrapText="1"/>
    </xf>
    <xf numFmtId="3" fontId="4" fillId="3" borderId="0" xfId="0" applyNumberFormat="1" applyFont="1" applyFill="1" applyAlignment="1">
      <alignment horizontal="right" vertical="center" wrapText="1"/>
    </xf>
    <xf numFmtId="0" fontId="4" fillId="3" borderId="0" xfId="0" applyFont="1" applyFill="1" applyAlignment="1">
      <alignment horizontal="right" wrapText="1"/>
    </xf>
    <xf numFmtId="0" fontId="11" fillId="13" borderId="0" xfId="0" applyFont="1" applyFill="1" applyAlignment="1">
      <alignment horizontal="center" wrapText="1"/>
    </xf>
    <xf numFmtId="0" fontId="0" fillId="0" borderId="0" xfId="0" applyAlignment="1">
      <alignment horizontal="center" wrapText="1"/>
    </xf>
    <xf numFmtId="0" fontId="11" fillId="9" borderId="0" xfId="0" applyFont="1" applyFill="1" applyAlignment="1">
      <alignment horizontal="center" wrapText="1"/>
    </xf>
    <xf numFmtId="0" fontId="0" fillId="0" borderId="3" xfId="0" applyBorder="1" applyAlignment="1">
      <alignment horizontal="center" wrapText="1"/>
    </xf>
    <xf numFmtId="9" fontId="4" fillId="3" borderId="3" xfId="0" applyNumberFormat="1" applyFont="1" applyFill="1" applyBorder="1" applyAlignment="1">
      <alignment horizontal="right" wrapText="1"/>
    </xf>
    <xf numFmtId="0" fontId="54" fillId="11" borderId="2" xfId="0" applyFont="1" applyFill="1" applyBorder="1" applyAlignment="1">
      <alignment wrapText="1"/>
    </xf>
    <xf numFmtId="0" fontId="54" fillId="11" borderId="0" xfId="0" applyFont="1" applyFill="1" applyAlignment="1">
      <alignment wrapText="1"/>
    </xf>
    <xf numFmtId="0" fontId="54" fillId="11" borderId="3" xfId="0" applyFont="1" applyFill="1" applyBorder="1" applyAlignment="1">
      <alignment wrapText="1"/>
    </xf>
    <xf numFmtId="0" fontId="4" fillId="4" borderId="10" xfId="0" applyFont="1" applyFill="1" applyBorder="1" applyAlignment="1">
      <alignment horizontal="right" vertical="center" wrapText="1"/>
    </xf>
    <xf numFmtId="167" fontId="4" fillId="3" borderId="10" xfId="1" applyNumberFormat="1" applyFont="1" applyFill="1" applyBorder="1" applyAlignment="1">
      <alignment horizontal="right" vertical="center" wrapText="1"/>
    </xf>
    <xf numFmtId="0" fontId="4" fillId="4" borderId="11" xfId="0" applyFont="1" applyFill="1" applyBorder="1" applyAlignment="1">
      <alignment horizontal="right" vertical="center" wrapText="1"/>
    </xf>
    <xf numFmtId="0" fontId="4" fillId="3" borderId="10" xfId="0" applyFont="1" applyFill="1" applyBorder="1" applyAlignment="1">
      <alignment horizontal="right" wrapText="1"/>
    </xf>
    <xf numFmtId="0" fontId="4" fillId="8" borderId="2"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4" fillId="4" borderId="17" xfId="0" applyFont="1" applyFill="1" applyBorder="1" applyAlignment="1">
      <alignment horizontal="right" vertical="center" wrapText="1"/>
    </xf>
    <xf numFmtId="168" fontId="4" fillId="3" borderId="0" xfId="0" applyNumberFormat="1" applyFont="1" applyFill="1" applyAlignment="1">
      <alignment horizontal="right" vertical="center" wrapText="1"/>
    </xf>
    <xf numFmtId="0" fontId="4" fillId="3" borderId="17" xfId="0" applyFont="1" applyFill="1" applyBorder="1" applyAlignment="1">
      <alignment horizontal="right" wrapText="1"/>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4" borderId="17" xfId="0" applyFont="1" applyFill="1" applyBorder="1" applyAlignment="1">
      <alignment horizontal="right" wrapText="1"/>
    </xf>
    <xf numFmtId="0" fontId="4" fillId="4" borderId="0" xfId="0" applyFont="1" applyFill="1" applyAlignment="1">
      <alignment horizontal="right" wrapText="1"/>
    </xf>
    <xf numFmtId="9" fontId="4" fillId="4" borderId="3" xfId="0" applyNumberFormat="1" applyFont="1" applyFill="1" applyBorder="1" applyAlignment="1">
      <alignment horizontal="right" wrapText="1"/>
    </xf>
    <xf numFmtId="0" fontId="4" fillId="8" borderId="0" xfId="0" applyFont="1" applyFill="1" applyAlignment="1">
      <alignment wrapText="1"/>
    </xf>
    <xf numFmtId="0" fontId="54" fillId="11" borderId="2" xfId="0" applyFont="1" applyFill="1" applyBorder="1" applyAlignment="1">
      <alignment horizontal="left" wrapText="1"/>
    </xf>
    <xf numFmtId="0" fontId="54" fillId="11" borderId="0" xfId="0" applyFont="1" applyFill="1" applyAlignment="1">
      <alignment horizontal="left" wrapText="1"/>
    </xf>
    <xf numFmtId="0" fontId="54" fillId="11" borderId="3" xfId="0" applyFont="1" applyFill="1" applyBorder="1" applyAlignment="1">
      <alignment horizontal="left" wrapText="1"/>
    </xf>
    <xf numFmtId="0" fontId="4" fillId="0" borderId="0" xfId="0" applyFont="1" applyAlignment="1">
      <alignment wrapText="1"/>
    </xf>
    <xf numFmtId="0" fontId="4" fillId="0" borderId="3" xfId="0" applyFont="1" applyBorder="1" applyAlignment="1">
      <alignment wrapText="1"/>
    </xf>
    <xf numFmtId="0" fontId="54" fillId="0" borderId="2" xfId="0" applyFont="1" applyBorder="1" applyAlignment="1">
      <alignment horizontal="left" wrapText="1"/>
    </xf>
    <xf numFmtId="0" fontId="54" fillId="0" borderId="0" xfId="0" applyFont="1" applyAlignment="1">
      <alignment horizontal="left" wrapText="1"/>
    </xf>
    <xf numFmtId="0" fontId="54" fillId="0" borderId="3" xfId="0" applyFont="1" applyBorder="1" applyAlignment="1">
      <alignment horizontal="left" wrapText="1"/>
    </xf>
    <xf numFmtId="0" fontId="13" fillId="4" borderId="2" xfId="0" applyFont="1" applyFill="1" applyBorder="1" applyAlignment="1">
      <alignment horizontal="left" wrapText="1"/>
    </xf>
    <xf numFmtId="0" fontId="13" fillId="4" borderId="0" xfId="0" applyFont="1" applyFill="1" applyAlignment="1">
      <alignment horizontal="left" wrapText="1"/>
    </xf>
    <xf numFmtId="0" fontId="4" fillId="0" borderId="0" xfId="0" applyFont="1" applyAlignment="1">
      <alignment horizontal="left" wrapText="1"/>
    </xf>
    <xf numFmtId="0" fontId="4" fillId="0" borderId="3" xfId="0" applyFont="1" applyBorder="1" applyAlignment="1">
      <alignment horizontal="left" wrapText="1"/>
    </xf>
    <xf numFmtId="0" fontId="4" fillId="3" borderId="11" xfId="0" applyFont="1" applyFill="1" applyBorder="1" applyAlignment="1">
      <alignment horizontal="right" wrapText="1"/>
    </xf>
    <xf numFmtId="3" fontId="4" fillId="0" borderId="0" xfId="0" applyNumberFormat="1" applyFont="1" applyAlignment="1">
      <alignment horizontal="right" vertical="center" wrapText="1"/>
    </xf>
    <xf numFmtId="0" fontId="0" fillId="0" borderId="0" xfId="0" applyAlignment="1">
      <alignment horizontal="left" wrapText="1"/>
    </xf>
    <xf numFmtId="0" fontId="0" fillId="0" borderId="3" xfId="0" applyBorder="1" applyAlignment="1">
      <alignment horizontal="left" wrapText="1"/>
    </xf>
    <xf numFmtId="0" fontId="4" fillId="4" borderId="10" xfId="0" applyFont="1" applyFill="1" applyBorder="1" applyAlignment="1">
      <alignment horizontal="right" wrapText="1"/>
    </xf>
    <xf numFmtId="3" fontId="4" fillId="4" borderId="17" xfId="0" applyNumberFormat="1" applyFont="1" applyFill="1" applyBorder="1" applyAlignment="1">
      <alignment horizontal="right" wrapText="1"/>
    </xf>
    <xf numFmtId="3" fontId="4" fillId="4" borderId="0" xfId="0" applyNumberFormat="1" applyFont="1" applyFill="1" applyAlignment="1">
      <alignment horizontal="right" wrapText="1"/>
    </xf>
    <xf numFmtId="3" fontId="4" fillId="0" borderId="3" xfId="0" applyNumberFormat="1" applyFont="1" applyBorder="1" applyAlignment="1">
      <alignment horizontal="right" vertical="center" wrapText="1"/>
    </xf>
    <xf numFmtId="0" fontId="4" fillId="5" borderId="2" xfId="0" applyFont="1" applyFill="1"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4" fillId="5" borderId="0" xfId="0" applyFont="1" applyFill="1" applyAlignment="1">
      <alignment horizontal="left" vertical="center" wrapText="1"/>
    </xf>
    <xf numFmtId="0" fontId="4" fillId="5" borderId="3" xfId="0" applyFont="1" applyFill="1" applyBorder="1" applyAlignment="1">
      <alignment horizontal="left" vertical="center" wrapText="1"/>
    </xf>
    <xf numFmtId="0" fontId="54" fillId="21" borderId="29" xfId="0" applyFont="1" applyFill="1" applyBorder="1" applyAlignment="1">
      <alignment horizontal="left" wrapText="1"/>
    </xf>
    <xf numFmtId="0" fontId="54" fillId="21" borderId="34" xfId="0" applyFont="1" applyFill="1" applyBorder="1" applyAlignment="1">
      <alignment horizontal="left" wrapText="1"/>
    </xf>
    <xf numFmtId="0" fontId="68" fillId="0" borderId="2" xfId="0" applyFont="1" applyBorder="1" applyAlignment="1">
      <alignment vertical="center"/>
    </xf>
    <xf numFmtId="0" fontId="68" fillId="0" borderId="0" xfId="0" applyFont="1" applyAlignment="1">
      <alignment vertical="center"/>
    </xf>
    <xf numFmtId="0" fontId="69" fillId="0" borderId="0" xfId="0" applyFont="1" applyAlignment="1">
      <alignment vertical="center"/>
    </xf>
    <xf numFmtId="0" fontId="4" fillId="3" borderId="0" xfId="0" applyFont="1" applyFill="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4" fillId="4" borderId="0" xfId="0" applyFont="1" applyFill="1" applyAlignment="1">
      <alignment vertical="center" wrapText="1"/>
    </xf>
    <xf numFmtId="0" fontId="78" fillId="2" borderId="2" xfId="0" applyFont="1" applyFill="1" applyBorder="1" applyAlignment="1">
      <alignment vertical="center" wrapText="1"/>
    </xf>
    <xf numFmtId="0" fontId="80" fillId="0" borderId="0" xfId="0" applyFont="1" applyAlignment="1">
      <alignment vertical="center" wrapText="1"/>
    </xf>
    <xf numFmtId="0" fontId="16" fillId="2" borderId="0" xfId="0" applyFont="1" applyFill="1" applyAlignment="1">
      <alignment vertical="center" wrapText="1"/>
    </xf>
    <xf numFmtId="0" fontId="4" fillId="0" borderId="2" xfId="0" applyFont="1" applyBorder="1" applyAlignment="1">
      <alignment wrapText="1"/>
    </xf>
    <xf numFmtId="0" fontId="4" fillId="3" borderId="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78" fillId="2" borderId="0" xfId="0" applyFont="1" applyFill="1" applyAlignment="1">
      <alignment vertical="center" wrapText="1"/>
    </xf>
    <xf numFmtId="0" fontId="13" fillId="0" borderId="2" xfId="0" applyFont="1" applyBorder="1" applyAlignment="1">
      <alignment horizontal="left" wrapText="1"/>
    </xf>
    <xf numFmtId="0" fontId="13" fillId="0" borderId="0" xfId="0" applyFont="1" applyAlignment="1">
      <alignment horizontal="left" wrapText="1"/>
    </xf>
    <xf numFmtId="0" fontId="13" fillId="0" borderId="3" xfId="0" applyFont="1" applyBorder="1" applyAlignment="1">
      <alignment horizontal="left" wrapText="1"/>
    </xf>
    <xf numFmtId="0" fontId="0" fillId="0" borderId="5" xfId="0" applyBorder="1" applyAlignment="1"/>
    <xf numFmtId="0" fontId="0" fillId="0" borderId="1" xfId="0" applyBorder="1" applyAlignment="1"/>
    <xf numFmtId="0" fontId="0" fillId="0" borderId="6" xfId="0" applyBorder="1" applyAlignment="1"/>
    <xf numFmtId="0" fontId="75" fillId="2" borderId="5" xfId="0" applyFont="1" applyFill="1" applyBorder="1" applyAlignment="1"/>
    <xf numFmtId="0" fontId="7" fillId="0" borderId="0" xfId="0" applyFont="1" applyAlignment="1"/>
    <xf numFmtId="0" fontId="7" fillId="0" borderId="3" xfId="0" applyFont="1" applyBorder="1" applyAlignment="1"/>
    <xf numFmtId="0" fontId="80" fillId="0" borderId="0" xfId="0" applyFont="1" applyAlignment="1"/>
  </cellXfs>
  <cellStyles count="8">
    <cellStyle name="Comma" xfId="1" builtinId="3"/>
    <cellStyle name="Comma 2" xfId="7" xr:uid="{00000000-0005-0000-0000-000001000000}"/>
    <cellStyle name="Hyperlink" xfId="5" builtinId="8"/>
    <cellStyle name="Normal" xfId="0" builtinId="0"/>
    <cellStyle name="Normal 2" xfId="3" xr:uid="{00000000-0005-0000-0000-000004000000}"/>
    <cellStyle name="Normal 3" xfId="6" xr:uid="{00000000-0005-0000-0000-000005000000}"/>
    <cellStyle name="Percent" xfId="2" builtinId="5"/>
    <cellStyle name="Percent 2" xfId="4" xr:uid="{00000000-0005-0000-0000-000007000000}"/>
  </cellStyles>
  <dxfs count="0"/>
  <tableStyles count="0" defaultTableStyle="TableStyleMedium9"/>
  <colors>
    <mruColors>
      <color rgb="FF570066"/>
      <color rgb="FF074F30"/>
      <color rgb="FF001E82"/>
      <color rgb="FF021D82"/>
      <color rgb="FF003095"/>
      <color rgb="FFAFDCF9"/>
      <color rgb="FF01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21858</xdr:colOff>
      <xdr:row>0</xdr:row>
      <xdr:rowOff>12700</xdr:rowOff>
    </xdr:from>
    <xdr:to>
      <xdr:col>8</xdr:col>
      <xdr:colOff>2952</xdr:colOff>
      <xdr:row>1</xdr:row>
      <xdr:rowOff>0</xdr:rowOff>
    </xdr:to>
    <xdr:pic>
      <xdr:nvPicPr>
        <xdr:cNvPr id="4" name="Picture 3">
          <a:extLst>
            <a:ext uri="{FF2B5EF4-FFF2-40B4-BE49-F238E27FC236}">
              <a16:creationId xmlns:a16="http://schemas.microsoft.com/office/drawing/2014/main" id="{1BFA9B44-E26C-664E-960B-87909B85E5F0}"/>
            </a:ext>
          </a:extLst>
        </xdr:cNvPr>
        <xdr:cNvPicPr>
          <a:picLocks noChangeAspect="1"/>
        </xdr:cNvPicPr>
      </xdr:nvPicPr>
      <xdr:blipFill>
        <a:blip xmlns:r="http://schemas.openxmlformats.org/officeDocument/2006/relationships" r:embed="rId1"/>
        <a:stretch>
          <a:fillRect/>
        </a:stretch>
      </xdr:blipFill>
      <xdr:spPr>
        <a:xfrm>
          <a:off x="1406158" y="12700"/>
          <a:ext cx="11484119" cy="308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656812</xdr:colOff>
      <xdr:row>0</xdr:row>
      <xdr:rowOff>0</xdr:rowOff>
    </xdr:from>
    <xdr:to>
      <xdr:col>9</xdr:col>
      <xdr:colOff>845446</xdr:colOff>
      <xdr:row>0</xdr:row>
      <xdr:rowOff>3092450</xdr:rowOff>
    </xdr:to>
    <xdr:pic>
      <xdr:nvPicPr>
        <xdr:cNvPr id="7" name="Picture 6">
          <a:extLst>
            <a:ext uri="{FF2B5EF4-FFF2-40B4-BE49-F238E27FC236}">
              <a16:creationId xmlns:a16="http://schemas.microsoft.com/office/drawing/2014/main" id="{28AF9497-819C-6E4B-A29F-2D7357AA8557}"/>
            </a:ext>
          </a:extLst>
        </xdr:cNvPr>
        <xdr:cNvPicPr>
          <a:picLocks noChangeAspect="1"/>
        </xdr:cNvPicPr>
      </xdr:nvPicPr>
      <xdr:blipFill>
        <a:blip xmlns:r="http://schemas.openxmlformats.org/officeDocument/2006/relationships" r:embed="rId1"/>
        <a:stretch>
          <a:fillRect/>
        </a:stretch>
      </xdr:blipFill>
      <xdr:spPr>
        <a:xfrm>
          <a:off x="1331275" y="0"/>
          <a:ext cx="11508706" cy="309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12699</xdr:colOff>
      <xdr:row>0</xdr:row>
      <xdr:rowOff>0</xdr:rowOff>
    </xdr:from>
    <xdr:to>
      <xdr:col>8</xdr:col>
      <xdr:colOff>508</xdr:colOff>
      <xdr:row>0</xdr:row>
      <xdr:rowOff>3076575</xdr:rowOff>
    </xdr:to>
    <xdr:pic>
      <xdr:nvPicPr>
        <xdr:cNvPr id="3" name="Picture 2">
          <a:extLst>
            <a:ext uri="{FF2B5EF4-FFF2-40B4-BE49-F238E27FC236}">
              <a16:creationId xmlns:a16="http://schemas.microsoft.com/office/drawing/2014/main" id="{F91A8921-2305-E84C-BC38-98E9CC66194E}"/>
            </a:ext>
          </a:extLst>
        </xdr:cNvPr>
        <xdr:cNvPicPr>
          <a:picLocks noChangeAspect="1"/>
        </xdr:cNvPicPr>
      </xdr:nvPicPr>
      <xdr:blipFill>
        <a:blip xmlns:r="http://schemas.openxmlformats.org/officeDocument/2006/relationships" r:embed="rId1"/>
        <a:stretch>
          <a:fillRect/>
        </a:stretch>
      </xdr:blipFill>
      <xdr:spPr>
        <a:xfrm>
          <a:off x="1333499" y="0"/>
          <a:ext cx="11436859" cy="307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10161</xdr:colOff>
      <xdr:row>0</xdr:row>
      <xdr:rowOff>15239</xdr:rowOff>
    </xdr:from>
    <xdr:to>
      <xdr:col>9</xdr:col>
      <xdr:colOff>7438</xdr:colOff>
      <xdr:row>1</xdr:row>
      <xdr:rowOff>144949</xdr:rowOff>
    </xdr:to>
    <xdr:pic>
      <xdr:nvPicPr>
        <xdr:cNvPr id="3" name="Picture 2">
          <a:extLst>
            <a:ext uri="{FF2B5EF4-FFF2-40B4-BE49-F238E27FC236}">
              <a16:creationId xmlns:a16="http://schemas.microsoft.com/office/drawing/2014/main" id="{09828AEF-0A6C-7145-8B29-F6E874CAEE11}"/>
            </a:ext>
          </a:extLst>
        </xdr:cNvPr>
        <xdr:cNvPicPr>
          <a:picLocks noChangeAspect="1"/>
        </xdr:cNvPicPr>
      </xdr:nvPicPr>
      <xdr:blipFill>
        <a:blip xmlns:r="http://schemas.openxmlformats.org/officeDocument/2006/relationships" r:embed="rId1"/>
        <a:stretch>
          <a:fillRect/>
        </a:stretch>
      </xdr:blipFill>
      <xdr:spPr>
        <a:xfrm>
          <a:off x="1148081" y="15239"/>
          <a:ext cx="11013892" cy="3246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xchange.telstra.com.au/sustainability/data-downloads/" TargetMode="External"/><Relationship Id="rId2" Type="http://schemas.openxmlformats.org/officeDocument/2006/relationships/hyperlink" Target="https://exchange.telstra.com.au/sustainability/data-downloads/" TargetMode="External"/><Relationship Id="rId1" Type="http://schemas.openxmlformats.org/officeDocument/2006/relationships/hyperlink" Target="https://exchange.telstra.com.au/sustainability/" TargetMode="External"/><Relationship Id="rId5" Type="http://schemas.openxmlformats.org/officeDocument/2006/relationships/drawing" Target="../drawings/drawing1.xml"/><Relationship Id="rId4" Type="http://schemas.openxmlformats.org/officeDocument/2006/relationships/hyperlink" Target="https://exchange.telstra.com.au/sustainability/data-download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exchange.telstra.com.au/sustainability/data-download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70"/>
  <sheetViews>
    <sheetView workbookViewId="0">
      <selection activeCell="A8" sqref="A8"/>
    </sheetView>
  </sheetViews>
  <sheetFormatPr defaultColWidth="6.5703125" defaultRowHeight="14.45"/>
  <cols>
    <col min="1" max="1" width="9.42578125" customWidth="1"/>
    <col min="2" max="2" width="14.42578125" customWidth="1"/>
    <col min="3" max="7" width="18.5703125" customWidth="1"/>
    <col min="8" max="8" width="43.42578125" customWidth="1"/>
    <col min="9" max="9" width="18.5703125" style="2" customWidth="1"/>
    <col min="10" max="10" width="9.5703125" style="2" customWidth="1"/>
    <col min="11" max="15" width="8.140625" style="2" customWidth="1"/>
    <col min="16" max="33" width="6.5703125" style="2"/>
  </cols>
  <sheetData>
    <row r="1" spans="1:8" s="2" customFormat="1" ht="243.95" customHeight="1">
      <c r="A1" s="1"/>
      <c r="B1" s="617"/>
      <c r="C1" s="618"/>
      <c r="D1" s="618"/>
      <c r="E1" s="618"/>
      <c r="F1" s="618"/>
      <c r="G1" s="618"/>
      <c r="H1" s="619"/>
    </row>
    <row r="2" spans="1:8" s="2" customFormat="1" ht="24.95">
      <c r="A2" s="1"/>
      <c r="B2" s="80"/>
      <c r="C2" s="231"/>
      <c r="D2" s="1"/>
      <c r="E2" s="1"/>
      <c r="F2" s="1"/>
      <c r="G2" s="1"/>
      <c r="H2" s="23"/>
    </row>
    <row r="3" spans="1:8" s="2" customFormat="1" ht="18">
      <c r="A3" s="1"/>
      <c r="B3" s="109"/>
      <c r="C3" s="499" t="s">
        <v>0</v>
      </c>
      <c r="D3" s="1"/>
      <c r="E3" s="1"/>
      <c r="F3" s="1"/>
      <c r="G3" s="1"/>
      <c r="H3" s="107"/>
    </row>
    <row r="4" spans="1:8" s="2" customFormat="1" ht="18">
      <c r="A4" s="1"/>
      <c r="B4" s="109"/>
      <c r="C4" s="281" t="s">
        <v>1</v>
      </c>
      <c r="D4" s="1"/>
      <c r="E4" s="1"/>
      <c r="F4" s="1"/>
      <c r="G4" s="1"/>
      <c r="H4" s="107"/>
    </row>
    <row r="5" spans="1:8" s="2" customFormat="1" ht="18">
      <c r="A5" s="1"/>
      <c r="B5" s="109"/>
      <c r="C5" s="281" t="s">
        <v>2</v>
      </c>
      <c r="D5" s="1"/>
      <c r="E5" s="1"/>
      <c r="F5" s="1"/>
      <c r="G5" s="1"/>
      <c r="H5" s="107"/>
    </row>
    <row r="6" spans="1:8" s="2" customFormat="1" ht="18">
      <c r="A6" s="1"/>
      <c r="B6" s="109"/>
      <c r="C6" s="281" t="s">
        <v>3</v>
      </c>
      <c r="D6" s="1"/>
      <c r="E6" s="1"/>
      <c r="F6" s="1"/>
      <c r="G6" s="1"/>
      <c r="H6" s="107"/>
    </row>
    <row r="7" spans="1:8" s="2" customFormat="1" ht="18">
      <c r="A7" s="1"/>
      <c r="B7" s="109"/>
      <c r="C7" s="281" t="s">
        <v>4</v>
      </c>
      <c r="D7" s="1"/>
      <c r="E7" s="1"/>
      <c r="F7" s="1"/>
      <c r="G7" s="1"/>
      <c r="H7" s="107"/>
    </row>
    <row r="8" spans="1:8" s="2" customFormat="1" ht="18">
      <c r="A8" s="1"/>
      <c r="B8" s="109"/>
      <c r="C8" s="281" t="s">
        <v>5</v>
      </c>
      <c r="D8" s="1"/>
      <c r="E8" s="1"/>
      <c r="F8" s="1"/>
      <c r="G8" s="1"/>
      <c r="H8" s="107"/>
    </row>
    <row r="9" spans="1:8" s="2" customFormat="1" ht="18">
      <c r="A9" s="1"/>
      <c r="B9" s="109"/>
      <c r="C9" s="281" t="s">
        <v>6</v>
      </c>
      <c r="D9" s="1"/>
      <c r="E9" s="1"/>
      <c r="F9" s="1"/>
      <c r="G9" s="1"/>
      <c r="H9" s="107"/>
    </row>
    <row r="10" spans="1:8" s="2" customFormat="1" ht="18">
      <c r="A10" s="1"/>
      <c r="B10" s="109"/>
      <c r="C10" s="281" t="s">
        <v>7</v>
      </c>
      <c r="D10" s="1"/>
      <c r="E10" s="1"/>
      <c r="F10" s="1"/>
      <c r="G10" s="1"/>
      <c r="H10" s="107"/>
    </row>
    <row r="11" spans="1:8" s="2" customFormat="1" ht="18">
      <c r="A11" s="1"/>
      <c r="B11" s="109"/>
      <c r="C11" s="281" t="s">
        <v>8</v>
      </c>
      <c r="D11" s="1"/>
      <c r="E11" s="1"/>
      <c r="F11" s="1"/>
      <c r="G11" s="1"/>
      <c r="H11" s="107"/>
    </row>
    <row r="12" spans="1:8" s="2" customFormat="1" ht="18">
      <c r="A12" s="1"/>
      <c r="B12" s="109"/>
      <c r="C12" s="281" t="s">
        <v>9</v>
      </c>
      <c r="D12" s="1"/>
      <c r="E12" s="1"/>
      <c r="F12" s="1"/>
      <c r="G12" s="1"/>
      <c r="H12" s="107"/>
    </row>
    <row r="13" spans="1:8" s="2" customFormat="1" ht="18">
      <c r="A13" s="1"/>
      <c r="B13" s="109"/>
      <c r="C13" s="281" t="s">
        <v>10</v>
      </c>
      <c r="D13" s="1"/>
      <c r="E13" s="1"/>
      <c r="F13" s="1"/>
      <c r="G13" s="1"/>
      <c r="H13" s="107"/>
    </row>
    <row r="14" spans="1:8" s="2" customFormat="1" ht="18">
      <c r="A14" s="1"/>
      <c r="B14" s="109"/>
      <c r="C14" s="281" t="s">
        <v>11</v>
      </c>
      <c r="D14" s="1"/>
      <c r="E14" s="1"/>
      <c r="F14" s="1"/>
      <c r="G14" s="1"/>
      <c r="H14" s="107"/>
    </row>
    <row r="15" spans="1:8" s="2" customFormat="1" ht="18">
      <c r="A15" s="1"/>
      <c r="B15" s="109"/>
      <c r="C15" s="283" t="s">
        <v>12</v>
      </c>
      <c r="D15" s="1"/>
      <c r="E15" s="1"/>
      <c r="F15" s="1"/>
      <c r="G15" s="1"/>
      <c r="H15" s="107"/>
    </row>
    <row r="16" spans="1:8" s="2" customFormat="1" ht="18">
      <c r="A16" s="1"/>
      <c r="B16" s="109"/>
      <c r="C16" s="283" t="s">
        <v>13</v>
      </c>
      <c r="D16" s="1"/>
      <c r="E16" s="1"/>
      <c r="F16" s="1"/>
      <c r="G16" s="1"/>
      <c r="H16" s="107"/>
    </row>
    <row r="17" spans="1:8" s="2" customFormat="1" ht="18">
      <c r="A17" s="1"/>
      <c r="B17" s="109"/>
      <c r="C17" s="281" t="s">
        <v>14</v>
      </c>
      <c r="D17" s="1"/>
      <c r="E17" s="1"/>
      <c r="F17" s="1"/>
      <c r="G17" s="1"/>
      <c r="H17" s="107"/>
    </row>
    <row r="18" spans="1:8" s="2" customFormat="1" ht="18">
      <c r="A18" s="1"/>
      <c r="B18" s="109"/>
      <c r="C18" s="281" t="s">
        <v>15</v>
      </c>
      <c r="D18" s="1"/>
      <c r="E18" s="1"/>
      <c r="F18" s="1"/>
      <c r="G18" s="1"/>
      <c r="H18" s="107"/>
    </row>
    <row r="19" spans="1:8" s="2" customFormat="1" ht="18">
      <c r="A19" s="1"/>
      <c r="B19" s="109"/>
      <c r="C19" s="281" t="s">
        <v>16</v>
      </c>
      <c r="D19" s="1"/>
      <c r="E19" s="1"/>
      <c r="F19" s="1"/>
      <c r="G19" s="1"/>
      <c r="H19" s="107"/>
    </row>
    <row r="20" spans="1:8" s="2" customFormat="1" ht="18">
      <c r="A20" s="1"/>
      <c r="B20" s="109"/>
      <c r="C20" s="281" t="s">
        <v>17</v>
      </c>
      <c r="D20" s="1"/>
      <c r="E20" s="1"/>
      <c r="F20" s="1"/>
      <c r="G20" s="1"/>
      <c r="H20" s="107"/>
    </row>
    <row r="21" spans="1:8" s="2" customFormat="1" ht="18">
      <c r="A21" s="1"/>
      <c r="B21" s="109"/>
      <c r="C21" s="283" t="s">
        <v>18</v>
      </c>
      <c r="D21" s="1"/>
      <c r="E21" s="1"/>
      <c r="F21" s="1"/>
      <c r="G21" s="1"/>
      <c r="H21" s="107"/>
    </row>
    <row r="22" spans="1:8" s="2" customFormat="1" ht="18">
      <c r="A22" s="1"/>
      <c r="B22" s="109"/>
      <c r="C22" s="283" t="s">
        <v>19</v>
      </c>
      <c r="D22" s="1"/>
      <c r="E22" s="1"/>
      <c r="F22" s="1"/>
      <c r="G22" s="1"/>
      <c r="H22" s="107"/>
    </row>
    <row r="23" spans="1:8" s="2" customFormat="1" ht="18">
      <c r="A23" s="1"/>
      <c r="B23" s="109"/>
      <c r="C23" s="283" t="s">
        <v>20</v>
      </c>
      <c r="D23" s="1"/>
      <c r="E23" s="1"/>
      <c r="F23" s="1"/>
      <c r="G23" s="1"/>
      <c r="H23" s="107"/>
    </row>
    <row r="24" spans="1:8" s="2" customFormat="1" ht="18">
      <c r="A24" s="1"/>
      <c r="B24" s="109"/>
      <c r="C24" s="283" t="s">
        <v>21</v>
      </c>
      <c r="D24" s="1"/>
      <c r="E24" s="1"/>
      <c r="F24" s="1"/>
      <c r="G24" s="1"/>
      <c r="H24" s="107"/>
    </row>
    <row r="25" spans="1:8" s="2" customFormat="1" ht="18">
      <c r="A25" s="1"/>
      <c r="B25" s="109"/>
      <c r="C25" s="283" t="s">
        <v>22</v>
      </c>
      <c r="D25" s="1"/>
      <c r="E25" s="1"/>
      <c r="F25" s="1"/>
      <c r="G25" s="1"/>
      <c r="H25" s="107"/>
    </row>
    <row r="26" spans="1:8" s="2" customFormat="1" ht="18">
      <c r="A26" s="1"/>
      <c r="B26" s="109"/>
      <c r="C26" s="283" t="s">
        <v>23</v>
      </c>
      <c r="D26" s="1"/>
      <c r="E26" s="1"/>
      <c r="F26" s="1"/>
      <c r="G26" s="1"/>
      <c r="H26" s="107"/>
    </row>
    <row r="27" spans="1:8" s="2" customFormat="1" ht="18">
      <c r="A27" s="1"/>
      <c r="B27" s="109"/>
      <c r="C27" s="284"/>
      <c r="D27" s="1"/>
      <c r="E27" s="1"/>
      <c r="F27" s="1"/>
      <c r="G27" s="1"/>
      <c r="H27" s="107"/>
    </row>
    <row r="28" spans="1:8" s="2" customFormat="1" ht="18">
      <c r="A28" s="1"/>
      <c r="B28" s="109"/>
      <c r="C28" s="499" t="s">
        <v>24</v>
      </c>
      <c r="D28" s="1"/>
      <c r="E28" s="1"/>
      <c r="F28" s="1"/>
      <c r="G28" s="1"/>
      <c r="H28" s="107"/>
    </row>
    <row r="29" spans="1:8" s="2" customFormat="1" ht="18">
      <c r="A29" s="1"/>
      <c r="B29" s="109"/>
      <c r="C29" s="282" t="s">
        <v>25</v>
      </c>
      <c r="D29" s="1"/>
      <c r="E29" s="1"/>
      <c r="F29" s="1"/>
      <c r="G29" s="1"/>
      <c r="H29" s="107"/>
    </row>
    <row r="30" spans="1:8" s="2" customFormat="1" ht="18">
      <c r="A30" s="1"/>
      <c r="B30" s="109"/>
      <c r="C30" s="282" t="s">
        <v>26</v>
      </c>
      <c r="D30" s="1"/>
      <c r="E30" s="1"/>
      <c r="F30" s="1"/>
      <c r="G30" s="1"/>
      <c r="H30" s="107"/>
    </row>
    <row r="31" spans="1:8" s="2" customFormat="1" ht="18">
      <c r="A31" s="1"/>
      <c r="B31" s="109"/>
      <c r="C31" s="282" t="s">
        <v>27</v>
      </c>
      <c r="D31" s="1"/>
      <c r="E31" s="1"/>
      <c r="F31" s="1"/>
      <c r="G31" s="1"/>
      <c r="H31" s="107"/>
    </row>
    <row r="32" spans="1:8" s="2" customFormat="1" ht="18">
      <c r="A32" s="1"/>
      <c r="B32" s="109"/>
      <c r="C32" s="282" t="s">
        <v>28</v>
      </c>
      <c r="D32" s="1"/>
      <c r="E32" s="1"/>
      <c r="F32" s="1"/>
      <c r="G32" s="1"/>
      <c r="H32" s="107"/>
    </row>
    <row r="33" spans="1:8" s="2" customFormat="1" ht="18">
      <c r="A33" s="1"/>
      <c r="B33" s="109"/>
      <c r="C33" s="284"/>
      <c r="D33" s="1"/>
      <c r="E33" s="1"/>
      <c r="F33" s="1"/>
      <c r="G33" s="1"/>
      <c r="H33" s="107"/>
    </row>
    <row r="34" spans="1:8" s="2" customFormat="1" ht="18">
      <c r="A34" s="1"/>
      <c r="B34" s="109"/>
      <c r="C34" s="499" t="s">
        <v>29</v>
      </c>
      <c r="D34" s="1"/>
      <c r="E34" s="1"/>
      <c r="F34" s="1"/>
      <c r="G34" s="1"/>
      <c r="H34" s="107"/>
    </row>
    <row r="35" spans="1:8" s="2" customFormat="1" ht="18">
      <c r="A35" s="1"/>
      <c r="B35" s="109"/>
      <c r="C35" s="283" t="s">
        <v>30</v>
      </c>
      <c r="D35" s="1"/>
      <c r="E35" s="1"/>
      <c r="F35" s="1"/>
      <c r="G35" s="1"/>
      <c r="H35" s="107"/>
    </row>
    <row r="36" spans="1:8" s="2" customFormat="1" ht="18">
      <c r="A36" s="1"/>
      <c r="B36" s="109"/>
      <c r="C36" s="285" t="s">
        <v>31</v>
      </c>
      <c r="D36" s="1"/>
      <c r="E36" s="1"/>
      <c r="F36" s="1"/>
      <c r="G36" s="1"/>
      <c r="H36" s="107"/>
    </row>
    <row r="37" spans="1:8" s="2" customFormat="1" ht="18">
      <c r="A37" s="1"/>
      <c r="B37" s="109"/>
      <c r="C37" s="282" t="s">
        <v>32</v>
      </c>
      <c r="D37" s="1"/>
      <c r="E37" s="1"/>
      <c r="F37" s="1"/>
      <c r="G37" s="1"/>
      <c r="H37" s="107"/>
    </row>
    <row r="38" spans="1:8" s="2" customFormat="1" ht="18">
      <c r="A38" s="1"/>
      <c r="B38" s="109"/>
      <c r="C38" s="282" t="s">
        <v>33</v>
      </c>
      <c r="D38" s="1"/>
      <c r="E38" s="1"/>
      <c r="F38" s="1"/>
      <c r="G38" s="1"/>
      <c r="H38" s="107"/>
    </row>
    <row r="39" spans="1:8" s="2" customFormat="1" ht="18">
      <c r="A39" s="1"/>
      <c r="B39" s="109"/>
      <c r="C39" s="282" t="s">
        <v>34</v>
      </c>
      <c r="D39" s="1"/>
      <c r="E39" s="1"/>
      <c r="F39" s="1"/>
      <c r="G39" s="1"/>
      <c r="H39" s="107"/>
    </row>
    <row r="40" spans="1:8" s="2" customFormat="1" ht="18">
      <c r="A40" s="1"/>
      <c r="B40" s="109"/>
      <c r="C40" s="282" t="s">
        <v>35</v>
      </c>
      <c r="D40" s="1"/>
      <c r="E40" s="1"/>
      <c r="F40" s="1"/>
      <c r="G40" s="1"/>
      <c r="H40" s="107"/>
    </row>
    <row r="41" spans="1:8" s="2" customFormat="1" ht="18">
      <c r="A41" s="1"/>
      <c r="B41" s="109"/>
      <c r="C41" s="282" t="s">
        <v>36</v>
      </c>
      <c r="D41" s="1"/>
      <c r="E41" s="1"/>
      <c r="F41" s="1"/>
      <c r="G41" s="1"/>
      <c r="H41" s="107"/>
    </row>
    <row r="42" spans="1:8" s="2" customFormat="1" ht="18">
      <c r="A42" s="1"/>
      <c r="B42" s="109"/>
      <c r="C42" s="282" t="s">
        <v>37</v>
      </c>
      <c r="D42" s="1"/>
      <c r="E42" s="1"/>
      <c r="F42" s="1"/>
      <c r="G42" s="1"/>
      <c r="H42" s="107"/>
    </row>
    <row r="43" spans="1:8" s="2" customFormat="1" ht="18">
      <c r="A43" s="1"/>
      <c r="B43" s="109"/>
      <c r="C43" s="108"/>
      <c r="D43" s="1"/>
      <c r="E43" s="1"/>
      <c r="F43" s="1"/>
      <c r="G43" s="1"/>
      <c r="H43" s="107"/>
    </row>
    <row r="44" spans="1:8" s="2" customFormat="1" ht="18">
      <c r="A44" s="1"/>
      <c r="B44" s="109"/>
      <c r="C44" s="499" t="s">
        <v>38</v>
      </c>
      <c r="D44" s="1"/>
      <c r="E44" s="1"/>
      <c r="F44" s="1"/>
      <c r="G44" s="1"/>
      <c r="H44" s="107"/>
    </row>
    <row r="45" spans="1:8" s="2" customFormat="1" ht="18">
      <c r="A45" s="1"/>
      <c r="B45" s="109"/>
      <c r="C45" s="528" t="s">
        <v>39</v>
      </c>
      <c r="D45" s="286"/>
      <c r="E45" s="286"/>
      <c r="F45" s="1"/>
      <c r="G45" s="1"/>
      <c r="H45" s="107"/>
    </row>
    <row r="46" spans="1:8" s="2" customFormat="1" ht="18">
      <c r="A46" s="1"/>
      <c r="B46" s="109"/>
      <c r="C46" s="528" t="s">
        <v>40</v>
      </c>
      <c r="D46"/>
      <c r="E46"/>
      <c r="F46" s="1"/>
      <c r="G46" s="1"/>
      <c r="H46" s="107"/>
    </row>
    <row r="47" spans="1:8" s="2" customFormat="1" ht="18">
      <c r="A47" s="1"/>
      <c r="B47" s="109"/>
      <c r="C47" s="529" t="s">
        <v>41</v>
      </c>
      <c r="D47" s="286"/>
      <c r="E47" s="286"/>
      <c r="F47" s="1"/>
      <c r="G47" s="1"/>
      <c r="H47" s="107"/>
    </row>
    <row r="48" spans="1:8" s="2" customFormat="1" ht="18">
      <c r="A48" s="1"/>
      <c r="B48" s="109"/>
      <c r="C48" s="528" t="s">
        <v>42</v>
      </c>
      <c r="D48" s="286"/>
      <c r="E48" s="286"/>
      <c r="F48" s="1"/>
      <c r="G48" s="1"/>
      <c r="H48" s="107"/>
    </row>
    <row r="49" spans="1:8" s="2" customFormat="1">
      <c r="A49" s="1"/>
      <c r="B49" s="532"/>
      <c r="C49" s="533"/>
      <c r="D49" s="1"/>
      <c r="E49" s="1"/>
      <c r="F49" s="1"/>
      <c r="G49" s="1"/>
      <c r="H49" s="20"/>
    </row>
    <row r="50" spans="1:8" s="2" customFormat="1">
      <c r="B50" s="86"/>
      <c r="C50" s="87"/>
      <c r="D50" s="87"/>
      <c r="E50" s="87"/>
      <c r="F50" s="87"/>
      <c r="G50" s="534" t="s">
        <v>43</v>
      </c>
      <c r="H50" s="535"/>
    </row>
    <row r="51" spans="1:8" s="2" customFormat="1"/>
    <row r="52" spans="1:8" s="2" customFormat="1"/>
    <row r="53" spans="1:8" s="2" customFormat="1"/>
    <row r="54" spans="1:8" s="2" customFormat="1"/>
    <row r="55" spans="1:8" s="2" customFormat="1"/>
    <row r="56" spans="1:8" s="2" customFormat="1"/>
    <row r="57" spans="1:8" s="2" customFormat="1"/>
    <row r="58" spans="1:8" s="2" customFormat="1"/>
    <row r="59" spans="1:8" s="2" customFormat="1"/>
    <row r="60" spans="1:8" s="2" customFormat="1"/>
    <row r="61" spans="1:8" s="2" customFormat="1"/>
    <row r="62" spans="1:8" s="2" customFormat="1"/>
    <row r="63" spans="1:8" s="2" customFormat="1"/>
    <row r="64" spans="1:8"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sheetData>
  <sheetProtection algorithmName="SHA-512" hashValue="IrxGpLpQRbdlewAhQY9fH3IJb3hdyj3m2Y8jeQZ3rUUTSY0yeiozaHSQmKI+uDKRtr5YNyIp0j5FkKYvjdHMsQ==" saltValue="K3XNKy1FCu+aSOHCcblcAw==" spinCount="100000" sheet="1" objects="1" scenarios="1"/>
  <mergeCells count="3">
    <mergeCell ref="B49:C49"/>
    <mergeCell ref="G50:H50"/>
    <mergeCell ref="B1:H1"/>
  </mergeCells>
  <phoneticPr fontId="1" type="noConversion"/>
  <hyperlinks>
    <hyperlink ref="C45" r:id="rId1" xr:uid="{5C9882B5-D63F-45B5-809E-88A94FA284AD}"/>
    <hyperlink ref="C46" r:id="rId2" xr:uid="{98A1AFE6-BB71-4858-9CB5-5801EFFFF238}"/>
    <hyperlink ref="C47" r:id="rId3" xr:uid="{EFADD9E6-B985-4921-809D-FF12F389D5F9}"/>
    <hyperlink ref="C48" r:id="rId4" display="2020 Sustainability Report GRI Content Index" xr:uid="{DA52910C-AB88-4E39-8AF3-8BE82E828CE1}"/>
  </hyperlinks>
  <pageMargins left="0.7" right="0.7" top="0.75" bottom="0.75" header="0.3" footer="0.3"/>
  <pageSetup paperSize="8" scale="81"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9"/>
  <sheetViews>
    <sheetView showGridLines="0" tabSelected="1" topLeftCell="A206" zoomScale="110" zoomScaleNormal="110" zoomScalePageLayoutView="125" workbookViewId="0">
      <selection activeCell="F221" sqref="F221"/>
    </sheetView>
  </sheetViews>
  <sheetFormatPr defaultColWidth="8.85546875" defaultRowHeight="14.45"/>
  <cols>
    <col min="1" max="1" width="8.5703125" customWidth="1"/>
    <col min="2" max="2" width="37.85546875" customWidth="1"/>
    <col min="3" max="3" width="14.42578125" customWidth="1"/>
    <col min="4" max="7" width="14.140625" customWidth="1"/>
    <col min="8" max="8" width="16.140625" customWidth="1"/>
    <col min="9" max="10" width="14.140625" customWidth="1"/>
    <col min="12" max="12" width="9.140625" customWidth="1"/>
    <col min="14" max="14" width="30.42578125" customWidth="1"/>
    <col min="20" max="20" width="31" customWidth="1"/>
  </cols>
  <sheetData>
    <row r="1" spans="2:10" ht="245.1" customHeight="1">
      <c r="B1" s="617"/>
      <c r="C1" s="618"/>
      <c r="D1" s="618"/>
      <c r="E1" s="618"/>
      <c r="F1" s="618"/>
      <c r="G1" s="618"/>
      <c r="H1" s="618"/>
      <c r="I1" s="618"/>
      <c r="J1" s="619"/>
    </row>
    <row r="2" spans="2:10">
      <c r="B2" s="80"/>
      <c r="J2" s="20"/>
    </row>
    <row r="3" spans="2:10">
      <c r="B3" s="389" t="s">
        <v>44</v>
      </c>
      <c r="J3" s="20"/>
    </row>
    <row r="4" spans="2:10">
      <c r="B4" s="232" t="s">
        <v>45</v>
      </c>
      <c r="C4" s="295"/>
      <c r="J4" s="20"/>
    </row>
    <row r="5" spans="2:10">
      <c r="B5" s="232" t="s">
        <v>46</v>
      </c>
      <c r="C5" s="295"/>
      <c r="J5" s="20"/>
    </row>
    <row r="6" spans="2:10">
      <c r="B6" s="232" t="s">
        <v>47</v>
      </c>
      <c r="C6" s="295"/>
      <c r="J6" s="20"/>
    </row>
    <row r="7" spans="2:10">
      <c r="B7" s="232" t="s">
        <v>48</v>
      </c>
      <c r="C7" s="295"/>
      <c r="J7" s="20"/>
    </row>
    <row r="8" spans="2:10">
      <c r="B8" s="232" t="s">
        <v>49</v>
      </c>
      <c r="C8" s="295"/>
      <c r="J8" s="20"/>
    </row>
    <row r="9" spans="2:10">
      <c r="B9" s="232" t="s">
        <v>50</v>
      </c>
      <c r="C9" s="295"/>
      <c r="J9" s="20"/>
    </row>
    <row r="10" spans="2:10">
      <c r="B10" s="232"/>
      <c r="J10" s="20"/>
    </row>
    <row r="11" spans="2:10" ht="21.95" customHeight="1">
      <c r="B11" s="343" t="s">
        <v>51</v>
      </c>
      <c r="C11" s="296"/>
      <c r="D11" s="128"/>
      <c r="E11" s="128"/>
      <c r="F11" s="128"/>
      <c r="G11" s="128"/>
      <c r="H11" s="128"/>
      <c r="I11" s="128"/>
      <c r="J11" s="233"/>
    </row>
    <row r="12" spans="2:10" ht="17.100000000000001" customHeight="1">
      <c r="B12" s="343"/>
      <c r="C12" s="296"/>
      <c r="D12" s="128"/>
      <c r="E12" s="128"/>
      <c r="F12" s="128"/>
      <c r="G12" s="128"/>
      <c r="H12" s="128"/>
      <c r="I12" s="128"/>
      <c r="J12" s="233"/>
    </row>
    <row r="13" spans="2:10" ht="21">
      <c r="B13" s="344" t="s">
        <v>52</v>
      </c>
      <c r="C13" s="456"/>
      <c r="D13" s="146"/>
      <c r="E13" s="146"/>
      <c r="F13" s="145"/>
      <c r="G13" s="145"/>
      <c r="H13" s="145"/>
      <c r="I13" s="145"/>
      <c r="J13" s="351" t="s">
        <v>53</v>
      </c>
    </row>
    <row r="14" spans="2:10" ht="15" customHeight="1">
      <c r="B14" s="235"/>
      <c r="C14" s="230"/>
      <c r="D14" s="230"/>
      <c r="E14" s="230"/>
      <c r="F14" s="145"/>
      <c r="G14" s="145"/>
      <c r="H14" s="145"/>
      <c r="I14" s="145"/>
      <c r="J14" s="236"/>
    </row>
    <row r="15" spans="2:10" ht="27" customHeight="1">
      <c r="B15" s="237"/>
      <c r="C15" s="352" t="s">
        <v>54</v>
      </c>
      <c r="D15" s="129" t="s">
        <v>55</v>
      </c>
      <c r="E15" s="129" t="s">
        <v>56</v>
      </c>
      <c r="F15" s="129" t="s">
        <v>57</v>
      </c>
      <c r="G15" s="129" t="s">
        <v>58</v>
      </c>
      <c r="H15" s="21" t="s">
        <v>59</v>
      </c>
      <c r="I15" s="145"/>
      <c r="J15" s="236"/>
    </row>
    <row r="16" spans="2:10" ht="29.1" customHeight="1">
      <c r="B16" s="239" t="s">
        <v>60</v>
      </c>
      <c r="C16" s="229">
        <v>29769</v>
      </c>
      <c r="D16" s="155">
        <v>34624</v>
      </c>
      <c r="E16" s="155">
        <f>35217-619.4</f>
        <v>34597.599999999999</v>
      </c>
      <c r="F16" s="155">
        <v>35853</v>
      </c>
      <c r="G16" s="155">
        <v>39017</v>
      </c>
      <c r="H16" s="240">
        <f>((C16-D16)/D16)*100</f>
        <v>-14.022065619223659</v>
      </c>
      <c r="I16" s="145"/>
      <c r="J16" s="236"/>
    </row>
    <row r="17" spans="1:10" ht="29.1" customHeight="1">
      <c r="B17" s="241" t="s">
        <v>61</v>
      </c>
      <c r="C17" s="228">
        <v>28194</v>
      </c>
      <c r="D17" s="227">
        <f>32796.0212071144-503.4</f>
        <v>32292.621207114396</v>
      </c>
      <c r="E17" s="227">
        <f>32912-619.4</f>
        <v>32292.6</v>
      </c>
      <c r="F17" s="152">
        <v>33482</v>
      </c>
      <c r="G17" s="152">
        <v>36165</v>
      </c>
      <c r="H17" s="242">
        <f>((C17-D17)/D17)*100</f>
        <v>-12.692129204461816</v>
      </c>
      <c r="I17" s="145"/>
      <c r="J17" s="236"/>
    </row>
    <row r="18" spans="1:10" ht="29.1" customHeight="1">
      <c r="A18" s="226"/>
      <c r="B18" s="239" t="s">
        <v>62</v>
      </c>
      <c r="C18" s="225">
        <v>22029</v>
      </c>
      <c r="D18" s="155">
        <v>26001</v>
      </c>
      <c r="E18" s="155">
        <f>27450-644</f>
        <v>26806</v>
      </c>
      <c r="F18" s="155">
        <v>28563</v>
      </c>
      <c r="G18" s="155">
        <v>29006</v>
      </c>
      <c r="H18" s="240">
        <f>((C18-D18)/D18)*100</f>
        <v>-15.276335525556709</v>
      </c>
      <c r="I18" s="145"/>
      <c r="J18" s="236"/>
    </row>
    <row r="19" spans="1:10">
      <c r="B19" s="243"/>
      <c r="C19" s="208"/>
      <c r="D19" s="208"/>
      <c r="E19" s="208"/>
      <c r="F19" s="145"/>
      <c r="G19" s="145"/>
      <c r="H19" s="145"/>
      <c r="I19" s="145"/>
      <c r="J19" s="236"/>
    </row>
    <row r="20" spans="1:10" ht="17.100000000000001" customHeight="1">
      <c r="B20" s="476" t="s">
        <v>63</v>
      </c>
      <c r="C20" s="477"/>
      <c r="D20" s="477"/>
      <c r="E20" s="477"/>
      <c r="F20" s="226"/>
      <c r="G20" s="226"/>
      <c r="H20" s="226"/>
      <c r="I20" s="226"/>
      <c r="J20" s="478"/>
    </row>
    <row r="21" spans="1:10" ht="30" customHeight="1">
      <c r="B21" s="573" t="s">
        <v>64</v>
      </c>
      <c r="C21" s="574"/>
      <c r="D21" s="574"/>
      <c r="E21" s="574"/>
      <c r="F21" s="574"/>
      <c r="G21" s="574"/>
      <c r="H21" s="574"/>
      <c r="I21" s="574"/>
      <c r="J21" s="575"/>
    </row>
    <row r="22" spans="1:10" ht="17.100000000000001" customHeight="1">
      <c r="B22" s="573" t="s">
        <v>65</v>
      </c>
      <c r="C22" s="574"/>
      <c r="D22" s="574"/>
      <c r="E22" s="574"/>
      <c r="F22" s="574"/>
      <c r="G22" s="574"/>
      <c r="H22" s="574"/>
      <c r="I22" s="574"/>
      <c r="J22" s="575"/>
    </row>
    <row r="23" spans="1:10" ht="18" customHeight="1">
      <c r="B23" s="573" t="s">
        <v>66</v>
      </c>
      <c r="C23" s="574"/>
      <c r="D23" s="574"/>
      <c r="E23" s="574"/>
      <c r="F23" s="574"/>
      <c r="G23" s="574"/>
      <c r="H23" s="574"/>
      <c r="I23" s="574"/>
      <c r="J23" s="575"/>
    </row>
    <row r="24" spans="1:10" ht="30" customHeight="1">
      <c r="B24" s="578" t="s">
        <v>67</v>
      </c>
      <c r="C24" s="579"/>
      <c r="D24" s="579"/>
      <c r="E24" s="579"/>
      <c r="F24" s="579"/>
      <c r="G24" s="579"/>
      <c r="H24" s="579"/>
      <c r="I24" s="579"/>
      <c r="J24" s="580"/>
    </row>
    <row r="25" spans="1:10">
      <c r="B25" s="245"/>
      <c r="C25" s="176"/>
      <c r="D25" s="176"/>
      <c r="E25" s="176"/>
      <c r="F25" s="145"/>
      <c r="G25" s="145"/>
      <c r="H25" s="145"/>
      <c r="I25" s="145"/>
      <c r="J25" s="236"/>
    </row>
    <row r="26" spans="1:10">
      <c r="B26" s="246"/>
      <c r="C26" s="224"/>
      <c r="D26" s="224"/>
      <c r="E26" s="224"/>
      <c r="F26" s="145"/>
      <c r="G26" s="145"/>
      <c r="H26" s="145"/>
      <c r="I26" s="145"/>
      <c r="J26" s="236"/>
    </row>
    <row r="27" spans="1:10" ht="20.100000000000001" customHeight="1">
      <c r="B27" s="344" t="s">
        <v>2</v>
      </c>
      <c r="C27" s="297"/>
      <c r="D27" s="146"/>
      <c r="E27" s="146"/>
      <c r="F27" s="145"/>
      <c r="G27" s="145"/>
      <c r="H27" s="145"/>
      <c r="I27" s="145"/>
      <c r="J27" s="351" t="s">
        <v>68</v>
      </c>
    </row>
    <row r="28" spans="1:10">
      <c r="B28" s="357" t="s">
        <v>69</v>
      </c>
      <c r="C28" s="298"/>
      <c r="D28" s="147"/>
      <c r="E28" s="147"/>
      <c r="F28" s="223"/>
      <c r="G28" s="145"/>
      <c r="H28" s="145"/>
      <c r="I28" s="145"/>
      <c r="J28" s="236"/>
    </row>
    <row r="29" spans="1:10" ht="24.95" customHeight="1">
      <c r="B29" s="237"/>
      <c r="C29" s="500" t="s">
        <v>54</v>
      </c>
      <c r="D29" s="129" t="s">
        <v>55</v>
      </c>
      <c r="E29" s="129" t="s">
        <v>56</v>
      </c>
      <c r="F29" s="129" t="s">
        <v>57</v>
      </c>
      <c r="G29" s="129" t="s">
        <v>58</v>
      </c>
      <c r="H29" s="145"/>
      <c r="I29" s="145"/>
      <c r="J29" s="236"/>
    </row>
    <row r="30" spans="1:10">
      <c r="B30" s="476" t="s">
        <v>70</v>
      </c>
      <c r="C30" s="222">
        <v>83.9</v>
      </c>
      <c r="D30" s="216">
        <v>86.1</v>
      </c>
      <c r="E30" s="216">
        <v>87.8</v>
      </c>
      <c r="F30" s="142">
        <v>92.2</v>
      </c>
      <c r="G30" s="142">
        <v>84.6</v>
      </c>
      <c r="H30" s="145"/>
      <c r="I30" s="145"/>
      <c r="J30" s="236"/>
    </row>
    <row r="31" spans="1:10">
      <c r="B31" s="247" t="s">
        <v>71</v>
      </c>
      <c r="C31" s="221">
        <v>0.1</v>
      </c>
      <c r="D31" s="218">
        <v>0.1</v>
      </c>
      <c r="E31" s="218">
        <v>0.1</v>
      </c>
      <c r="F31" s="138">
        <v>0.5</v>
      </c>
      <c r="G31" s="138">
        <v>7.6</v>
      </c>
      <c r="H31" s="145"/>
      <c r="I31" s="145"/>
      <c r="J31" s="236"/>
    </row>
    <row r="32" spans="1:10">
      <c r="B32" s="476" t="s">
        <v>72</v>
      </c>
      <c r="C32" s="220">
        <v>2.4</v>
      </c>
      <c r="D32" s="216">
        <v>2.7</v>
      </c>
      <c r="E32" s="216">
        <v>2.4</v>
      </c>
      <c r="F32" s="142">
        <v>2.2000000000000002</v>
      </c>
      <c r="G32" s="142">
        <v>2.5</v>
      </c>
      <c r="H32" s="145"/>
      <c r="I32" s="145"/>
      <c r="J32" s="236"/>
    </row>
    <row r="33" spans="1:10">
      <c r="B33" s="247" t="s">
        <v>73</v>
      </c>
      <c r="C33" s="219">
        <v>6.1</v>
      </c>
      <c r="D33" s="218">
        <v>5</v>
      </c>
      <c r="E33" s="218">
        <v>4.79</v>
      </c>
      <c r="F33" s="138">
        <v>0.1</v>
      </c>
      <c r="G33" s="138">
        <v>0.1</v>
      </c>
      <c r="H33" s="145"/>
      <c r="I33" s="145"/>
      <c r="J33" s="236"/>
    </row>
    <row r="34" spans="1:10">
      <c r="B34" s="476" t="s">
        <v>74</v>
      </c>
      <c r="C34" s="217">
        <v>7.5</v>
      </c>
      <c r="D34" s="216">
        <v>6.1</v>
      </c>
      <c r="E34" s="216">
        <v>5.0999999999999996</v>
      </c>
      <c r="F34" s="142">
        <v>5</v>
      </c>
      <c r="G34" s="142">
        <v>5.2</v>
      </c>
      <c r="H34" s="145"/>
      <c r="I34" s="145"/>
      <c r="J34" s="236"/>
    </row>
    <row r="35" spans="1:10">
      <c r="B35" s="248"/>
      <c r="C35" s="136"/>
      <c r="D35" s="215"/>
      <c r="E35" s="136"/>
      <c r="F35" s="201"/>
      <c r="G35" s="135"/>
      <c r="H35" s="135"/>
      <c r="I35" s="135"/>
      <c r="J35" s="457"/>
    </row>
    <row r="36" spans="1:10" ht="17.100000000000001" customHeight="1">
      <c r="B36" s="476" t="s">
        <v>63</v>
      </c>
      <c r="C36" s="477"/>
      <c r="D36" s="477"/>
      <c r="E36" s="477"/>
      <c r="F36" s="226"/>
      <c r="G36" s="226"/>
      <c r="H36" s="226"/>
      <c r="I36" s="226"/>
      <c r="J36" s="478"/>
    </row>
    <row r="37" spans="1:10" s="212" customFormat="1" ht="17.100000000000001" customHeight="1">
      <c r="B37" s="244" t="s">
        <v>75</v>
      </c>
      <c r="C37" s="214"/>
      <c r="D37" s="214"/>
      <c r="E37" s="214"/>
      <c r="F37" s="214"/>
      <c r="G37" s="213"/>
      <c r="H37" s="213"/>
      <c r="I37" s="213"/>
      <c r="J37" s="249"/>
    </row>
    <row r="38" spans="1:10">
      <c r="B38" s="245"/>
      <c r="C38" s="176"/>
      <c r="D38" s="176"/>
      <c r="E38" s="176"/>
      <c r="F38" s="145"/>
      <c r="G38" s="145"/>
      <c r="H38" s="145"/>
      <c r="I38" s="145"/>
      <c r="J38" s="236"/>
    </row>
    <row r="39" spans="1:10">
      <c r="B39" s="250"/>
      <c r="C39" s="190"/>
      <c r="D39" s="190"/>
      <c r="E39" s="190"/>
      <c r="F39" s="145"/>
      <c r="G39" s="145"/>
      <c r="H39" s="145"/>
      <c r="I39" s="145"/>
      <c r="J39" s="236"/>
    </row>
    <row r="40" spans="1:10" ht="20.100000000000001" customHeight="1">
      <c r="B40" s="342" t="s">
        <v>76</v>
      </c>
      <c r="C40" s="297"/>
      <c r="D40" s="146"/>
      <c r="E40" s="146"/>
      <c r="F40" s="145"/>
      <c r="G40" s="145"/>
      <c r="H40" s="145"/>
      <c r="I40" s="145"/>
      <c r="J40" s="351" t="s">
        <v>53</v>
      </c>
    </row>
    <row r="41" spans="1:10">
      <c r="B41" s="357" t="s">
        <v>77</v>
      </c>
      <c r="C41" s="298"/>
      <c r="D41" s="147"/>
      <c r="E41" s="147"/>
      <c r="F41" s="145"/>
      <c r="G41" s="145"/>
      <c r="H41" s="145"/>
      <c r="I41" s="145"/>
      <c r="J41" s="236"/>
    </row>
    <row r="42" spans="1:10" ht="24.95" customHeight="1">
      <c r="B42" s="237"/>
      <c r="C42" s="352" t="s">
        <v>54</v>
      </c>
      <c r="D42" s="129" t="s">
        <v>55</v>
      </c>
      <c r="E42" s="129" t="s">
        <v>56</v>
      </c>
      <c r="F42" s="129" t="s">
        <v>57</v>
      </c>
      <c r="G42" s="129" t="s">
        <v>58</v>
      </c>
      <c r="H42" s="145"/>
      <c r="I42" s="145"/>
      <c r="J42" s="236"/>
    </row>
    <row r="43" spans="1:10" ht="21.6">
      <c r="B43" s="247" t="s">
        <v>78</v>
      </c>
      <c r="C43" s="211">
        <v>0.6</v>
      </c>
      <c r="D43" s="159">
        <v>0.69973395531907134</v>
      </c>
      <c r="E43" s="159">
        <v>0.77</v>
      </c>
      <c r="F43" s="138">
        <v>0.9</v>
      </c>
      <c r="G43" s="138">
        <v>0.9</v>
      </c>
      <c r="H43" s="145"/>
      <c r="I43" s="145"/>
      <c r="J43" s="236"/>
    </row>
    <row r="44" spans="1:10" ht="21.6">
      <c r="B44" s="476" t="s">
        <v>79</v>
      </c>
      <c r="C44" s="210">
        <v>35.700000000000003</v>
      </c>
      <c r="D44" s="206">
        <v>34.6</v>
      </c>
      <c r="E44" s="206">
        <v>33.6</v>
      </c>
      <c r="F44" s="142">
        <v>34.799999999999997</v>
      </c>
      <c r="G44" s="142">
        <v>33.299999999999997</v>
      </c>
      <c r="H44" s="145"/>
      <c r="I44" s="145"/>
      <c r="J44" s="236"/>
    </row>
    <row r="45" spans="1:10" ht="21.6">
      <c r="B45" s="247" t="s">
        <v>80</v>
      </c>
      <c r="C45" s="209">
        <v>63.7</v>
      </c>
      <c r="D45" s="159">
        <v>64.7</v>
      </c>
      <c r="E45" s="159">
        <v>65.599999999999994</v>
      </c>
      <c r="F45" s="138">
        <v>64.3</v>
      </c>
      <c r="G45" s="138">
        <v>65.8</v>
      </c>
      <c r="H45" s="145"/>
      <c r="I45" s="145"/>
      <c r="J45" s="236"/>
    </row>
    <row r="46" spans="1:10">
      <c r="B46" s="245"/>
      <c r="C46" s="176"/>
      <c r="D46" s="176"/>
      <c r="E46" s="145"/>
      <c r="F46" s="145"/>
      <c r="G46" s="145"/>
      <c r="H46" s="145"/>
      <c r="I46" s="145"/>
      <c r="J46" s="236"/>
    </row>
    <row r="47" spans="1:10" ht="17.100000000000001" customHeight="1">
      <c r="B47" s="476" t="s">
        <v>63</v>
      </c>
      <c r="C47" s="477"/>
      <c r="D47" s="477"/>
      <c r="E47" s="477"/>
      <c r="F47" s="226"/>
      <c r="G47" s="226"/>
      <c r="H47" s="226"/>
      <c r="I47" s="226"/>
      <c r="J47" s="478"/>
    </row>
    <row r="48" spans="1:10" ht="24" customHeight="1">
      <c r="A48" s="537"/>
      <c r="B48" s="538" t="s">
        <v>81</v>
      </c>
      <c r="C48" s="539"/>
      <c r="D48" s="539"/>
      <c r="E48" s="539"/>
      <c r="F48" s="539"/>
      <c r="G48" s="539"/>
      <c r="H48" s="539"/>
      <c r="I48" s="539"/>
      <c r="J48" s="540"/>
    </row>
    <row r="49" spans="1:10" ht="17.100000000000001" customHeight="1">
      <c r="A49" s="537"/>
      <c r="B49" s="244"/>
      <c r="C49" s="137"/>
      <c r="D49" s="208"/>
      <c r="E49" s="145"/>
      <c r="F49" s="145"/>
      <c r="G49" s="145"/>
      <c r="H49" s="145"/>
      <c r="I49" s="145"/>
      <c r="J49" s="236"/>
    </row>
    <row r="50" spans="1:10" ht="12.6" customHeight="1">
      <c r="A50" s="537"/>
      <c r="B50" s="244"/>
      <c r="C50" s="137"/>
      <c r="D50" s="208"/>
      <c r="E50" s="145"/>
      <c r="F50" s="145"/>
      <c r="G50" s="145"/>
      <c r="H50" s="145"/>
      <c r="I50" s="145"/>
      <c r="J50" s="236"/>
    </row>
    <row r="51" spans="1:10" ht="20.100000000000001" customHeight="1">
      <c r="A51" s="537"/>
      <c r="B51" s="344" t="s">
        <v>4</v>
      </c>
      <c r="C51" s="297"/>
      <c r="D51" s="146"/>
      <c r="E51" s="145"/>
      <c r="F51" s="145"/>
      <c r="G51" s="145"/>
      <c r="H51" s="145"/>
      <c r="I51" s="145"/>
      <c r="J51" s="351" t="s">
        <v>53</v>
      </c>
    </row>
    <row r="52" spans="1:10">
      <c r="B52" s="357" t="s">
        <v>77</v>
      </c>
      <c r="C52" s="298"/>
      <c r="D52" s="147"/>
      <c r="E52" s="145"/>
      <c r="F52" s="145"/>
      <c r="G52" s="145"/>
      <c r="H52" s="145"/>
      <c r="I52" s="145"/>
      <c r="J52" s="236"/>
    </row>
    <row r="53" spans="1:10" ht="24.95" customHeight="1">
      <c r="B53" s="237"/>
      <c r="C53" s="352" t="s">
        <v>54</v>
      </c>
      <c r="D53" s="129" t="s">
        <v>55</v>
      </c>
      <c r="E53" s="129" t="s">
        <v>56</v>
      </c>
      <c r="F53" s="129" t="s">
        <v>57</v>
      </c>
      <c r="G53" s="129" t="s">
        <v>58</v>
      </c>
      <c r="H53" s="145"/>
      <c r="I53" s="145"/>
      <c r="J53" s="236"/>
    </row>
    <row r="54" spans="1:10">
      <c r="B54" s="247" t="s">
        <v>82</v>
      </c>
      <c r="C54" s="501">
        <v>93.068424803991448</v>
      </c>
      <c r="D54" s="159">
        <v>91.244864885237249</v>
      </c>
      <c r="E54" s="159">
        <v>90.6</v>
      </c>
      <c r="F54" s="159">
        <v>92.3</v>
      </c>
      <c r="G54" s="159">
        <v>93</v>
      </c>
      <c r="H54" s="145"/>
      <c r="I54" s="145"/>
      <c r="J54" s="236"/>
    </row>
    <row r="55" spans="1:10">
      <c r="B55" s="247" t="s">
        <v>83</v>
      </c>
      <c r="C55" s="205">
        <v>69.084105488239487</v>
      </c>
      <c r="D55" s="159">
        <v>67.500848000603014</v>
      </c>
      <c r="E55" s="159">
        <v>65.8</v>
      </c>
      <c r="F55" s="159"/>
      <c r="G55" s="159"/>
      <c r="H55" s="145"/>
      <c r="I55" s="145"/>
      <c r="J55" s="236"/>
    </row>
    <row r="56" spans="1:10">
      <c r="B56" s="247" t="s">
        <v>84</v>
      </c>
      <c r="C56" s="205">
        <v>23.984319315751961</v>
      </c>
      <c r="D56" s="159">
        <v>23.744016884634227</v>
      </c>
      <c r="E56" s="159">
        <v>24.9</v>
      </c>
      <c r="F56" s="159"/>
      <c r="G56" s="159"/>
      <c r="H56" s="145"/>
      <c r="I56" s="145"/>
      <c r="J56" s="236"/>
    </row>
    <row r="57" spans="1:10">
      <c r="B57" s="476" t="s">
        <v>85</v>
      </c>
      <c r="C57" s="207">
        <v>4.4101924447612264</v>
      </c>
      <c r="D57" s="206">
        <v>4.8731767987035015</v>
      </c>
      <c r="E57" s="206">
        <v>4.5999999999999996</v>
      </c>
      <c r="F57" s="161">
        <v>5.6</v>
      </c>
      <c r="G57" s="161">
        <v>5.6</v>
      </c>
      <c r="H57" s="145"/>
      <c r="I57" s="145"/>
      <c r="J57" s="236"/>
    </row>
    <row r="58" spans="1:10">
      <c r="B58" s="476" t="s">
        <v>83</v>
      </c>
      <c r="C58" s="207">
        <v>0.792943692088382</v>
      </c>
      <c r="D58" s="206">
        <v>0.93091621754042131</v>
      </c>
      <c r="E58" s="206">
        <v>1.1000000000000001</v>
      </c>
      <c r="F58" s="161"/>
      <c r="G58" s="161"/>
      <c r="H58" s="145"/>
      <c r="I58" s="145"/>
      <c r="J58" s="236"/>
    </row>
    <row r="59" spans="1:10">
      <c r="B59" s="476" t="s">
        <v>84</v>
      </c>
      <c r="C59" s="207">
        <v>3.6172487526728441</v>
      </c>
      <c r="D59" s="206">
        <v>3.9422605811630795</v>
      </c>
      <c r="E59" s="206">
        <v>3.5</v>
      </c>
      <c r="F59" s="161"/>
      <c r="G59" s="161"/>
      <c r="H59" s="145"/>
      <c r="I59" s="145"/>
      <c r="J59" s="236"/>
    </row>
    <row r="60" spans="1:10">
      <c r="B60" s="247" t="s">
        <v>86</v>
      </c>
      <c r="C60" s="205">
        <v>2.4100142551674981</v>
      </c>
      <c r="D60" s="159">
        <v>3.7538160027136018</v>
      </c>
      <c r="E60" s="159">
        <v>2.8</v>
      </c>
      <c r="F60" s="159">
        <v>2</v>
      </c>
      <c r="G60" s="159">
        <v>1.3</v>
      </c>
      <c r="H60" s="145"/>
      <c r="I60" s="145"/>
      <c r="J60" s="236"/>
    </row>
    <row r="61" spans="1:10">
      <c r="B61" s="247" t="s">
        <v>83</v>
      </c>
      <c r="C61" s="205">
        <v>1.6304347826086956</v>
      </c>
      <c r="D61" s="159">
        <v>2.7512908453623792</v>
      </c>
      <c r="E61" s="159">
        <v>1.9</v>
      </c>
      <c r="F61" s="159"/>
      <c r="G61" s="159"/>
      <c r="H61" s="145"/>
      <c r="I61" s="145"/>
      <c r="J61" s="236"/>
    </row>
    <row r="62" spans="1:10">
      <c r="B62" s="247" t="s">
        <v>84</v>
      </c>
      <c r="C62" s="205">
        <v>0.77957947255880256</v>
      </c>
      <c r="D62" s="159">
        <v>1.0025251573512231</v>
      </c>
      <c r="E62" s="159">
        <v>0.8</v>
      </c>
      <c r="F62" s="159"/>
      <c r="G62" s="159"/>
      <c r="H62" s="145"/>
      <c r="I62" s="145"/>
      <c r="J62" s="236"/>
    </row>
    <row r="63" spans="1:10">
      <c r="B63" s="476" t="s">
        <v>87</v>
      </c>
      <c r="C63" s="204">
        <v>0.11136849607982895</v>
      </c>
      <c r="D63" s="166">
        <v>0.12814231334564505</v>
      </c>
      <c r="E63" s="166">
        <v>0.1</v>
      </c>
      <c r="F63" s="161">
        <v>0.1</v>
      </c>
      <c r="G63" s="161">
        <v>0</v>
      </c>
      <c r="H63" s="145"/>
      <c r="I63" s="145"/>
      <c r="J63" s="236"/>
    </row>
    <row r="64" spans="1:10">
      <c r="B64" s="476" t="s">
        <v>83</v>
      </c>
      <c r="C64" s="203" t="s">
        <v>88</v>
      </c>
      <c r="D64" s="166">
        <v>6.0302265103832964E-2</v>
      </c>
      <c r="E64" s="166" t="s">
        <v>88</v>
      </c>
      <c r="F64" s="161"/>
      <c r="G64" s="161"/>
      <c r="H64" s="145"/>
      <c r="I64" s="145"/>
      <c r="J64" s="236"/>
    </row>
    <row r="65" spans="2:10">
      <c r="B65" s="476" t="s">
        <v>84</v>
      </c>
      <c r="C65" s="202">
        <v>6.6821097647897371E-2</v>
      </c>
      <c r="D65" s="166">
        <v>6.7840048241812084E-2</v>
      </c>
      <c r="E65" s="166">
        <v>0.1</v>
      </c>
      <c r="F65" s="161"/>
      <c r="G65" s="161"/>
      <c r="H65" s="145"/>
      <c r="I65" s="145"/>
      <c r="J65" s="236"/>
    </row>
    <row r="66" spans="2:10">
      <c r="B66" s="248"/>
      <c r="C66" s="136"/>
      <c r="D66" s="136"/>
      <c r="E66" s="136"/>
      <c r="F66" s="201"/>
      <c r="G66" s="135"/>
      <c r="H66" s="135"/>
      <c r="I66" s="135"/>
      <c r="J66" s="457"/>
    </row>
    <row r="67" spans="2:10">
      <c r="B67" s="248"/>
      <c r="C67" s="136"/>
      <c r="D67" s="136"/>
      <c r="E67" s="136"/>
      <c r="F67" s="201"/>
      <c r="G67" s="135"/>
      <c r="H67" s="135"/>
      <c r="I67" s="135"/>
      <c r="J67" s="457"/>
    </row>
    <row r="68" spans="2:10" ht="20.100000000000001" customHeight="1">
      <c r="B68" s="344" t="s">
        <v>5</v>
      </c>
      <c r="C68" s="297"/>
      <c r="D68" s="146"/>
      <c r="E68" s="146"/>
      <c r="F68" s="145"/>
      <c r="G68" s="145"/>
      <c r="H68" s="145"/>
      <c r="I68" s="145"/>
      <c r="J68" s="351" t="s">
        <v>89</v>
      </c>
    </row>
    <row r="69" spans="2:10">
      <c r="B69" s="357" t="s">
        <v>77</v>
      </c>
      <c r="C69" s="298"/>
      <c r="D69" s="147"/>
      <c r="E69" s="147"/>
      <c r="F69" s="145"/>
      <c r="G69" s="145"/>
      <c r="H69" s="145"/>
      <c r="I69" s="145"/>
      <c r="J69" s="236"/>
    </row>
    <row r="70" spans="2:10" ht="24.95" customHeight="1">
      <c r="B70" s="237"/>
      <c r="C70" s="352" t="s">
        <v>54</v>
      </c>
      <c r="D70" s="129" t="s">
        <v>55</v>
      </c>
      <c r="E70" s="129" t="s">
        <v>56</v>
      </c>
      <c r="F70" s="129" t="s">
        <v>57</v>
      </c>
      <c r="G70" s="129" t="s">
        <v>58</v>
      </c>
      <c r="H70" s="145"/>
      <c r="I70" s="145"/>
      <c r="J70" s="236"/>
    </row>
    <row r="71" spans="2:10">
      <c r="B71" s="476" t="s">
        <v>90</v>
      </c>
      <c r="C71" s="200">
        <v>26</v>
      </c>
      <c r="D71" s="199">
        <v>27</v>
      </c>
      <c r="E71" s="199">
        <v>27</v>
      </c>
      <c r="F71" s="142">
        <v>32</v>
      </c>
      <c r="G71" s="142">
        <v>35</v>
      </c>
      <c r="H71" s="145"/>
      <c r="I71" s="145"/>
      <c r="J71" s="236"/>
    </row>
    <row r="72" spans="2:10">
      <c r="B72" s="247" t="s">
        <v>91</v>
      </c>
      <c r="C72" s="198">
        <v>74</v>
      </c>
      <c r="D72" s="197">
        <v>73</v>
      </c>
      <c r="E72" s="197">
        <v>73</v>
      </c>
      <c r="F72" s="138">
        <v>68</v>
      </c>
      <c r="G72" s="138">
        <v>65</v>
      </c>
      <c r="H72" s="145"/>
      <c r="I72" s="145"/>
      <c r="J72" s="236"/>
    </row>
    <row r="73" spans="2:10" ht="15" customHeight="1">
      <c r="B73" s="248"/>
      <c r="C73" s="136"/>
      <c r="D73" s="136"/>
      <c r="E73" s="136"/>
      <c r="F73" s="135"/>
      <c r="G73" s="135"/>
      <c r="H73" s="145"/>
      <c r="I73" s="145"/>
      <c r="J73" s="236"/>
    </row>
    <row r="74" spans="2:10" ht="17.100000000000001" customHeight="1">
      <c r="B74" s="476" t="s">
        <v>63</v>
      </c>
      <c r="C74" s="477"/>
      <c r="D74" s="477"/>
      <c r="E74" s="477"/>
      <c r="F74" s="226"/>
      <c r="G74" s="226"/>
      <c r="H74" s="226"/>
      <c r="I74" s="226"/>
      <c r="J74" s="478"/>
    </row>
    <row r="75" spans="2:10" ht="17.100000000000001" customHeight="1">
      <c r="B75" s="244" t="s">
        <v>92</v>
      </c>
      <c r="C75" s="477"/>
      <c r="D75" s="477"/>
      <c r="E75" s="477"/>
      <c r="F75" s="482"/>
      <c r="G75" s="482"/>
      <c r="H75" s="482"/>
      <c r="I75" s="482"/>
      <c r="J75" s="483"/>
    </row>
    <row r="76" spans="2:10" ht="17.100000000000001" customHeight="1">
      <c r="B76" s="561" t="s">
        <v>93</v>
      </c>
      <c r="C76" s="572"/>
      <c r="D76" s="572"/>
      <c r="E76" s="572"/>
      <c r="F76" s="576"/>
      <c r="G76" s="576"/>
      <c r="H76" s="576"/>
      <c r="I76" s="576"/>
      <c r="J76" s="577"/>
    </row>
    <row r="77" spans="2:10" ht="17.100000000000001" customHeight="1">
      <c r="B77" s="476"/>
      <c r="C77" s="477"/>
      <c r="D77" s="477"/>
      <c r="E77" s="477"/>
      <c r="F77" s="482"/>
      <c r="G77" s="482"/>
      <c r="H77" s="482"/>
      <c r="I77" s="482"/>
      <c r="J77" s="483"/>
    </row>
    <row r="78" spans="2:10" ht="17.100000000000001" customHeight="1">
      <c r="B78" s="476"/>
      <c r="C78" s="477"/>
      <c r="D78" s="477"/>
      <c r="E78" s="477"/>
      <c r="F78" s="482"/>
      <c r="G78" s="482"/>
      <c r="H78" s="482"/>
      <c r="I78" s="482"/>
      <c r="J78" s="483"/>
    </row>
    <row r="79" spans="2:10" ht="21.95" customHeight="1">
      <c r="B79" s="343" t="s">
        <v>94</v>
      </c>
      <c r="C79" s="296"/>
      <c r="D79" s="190"/>
      <c r="E79" s="190"/>
      <c r="F79" s="145"/>
      <c r="G79" s="145"/>
      <c r="H79" s="145"/>
      <c r="I79" s="145"/>
      <c r="J79" s="236"/>
    </row>
    <row r="80" spans="2:10" ht="17.100000000000001" customHeight="1">
      <c r="B80" s="343"/>
      <c r="C80" s="296"/>
      <c r="D80" s="190"/>
      <c r="E80" s="190"/>
      <c r="F80" s="145"/>
      <c r="G80" s="145"/>
      <c r="H80" s="145"/>
      <c r="I80" s="145"/>
      <c r="J80" s="236"/>
    </row>
    <row r="81" spans="2:10" ht="20.100000000000001" customHeight="1">
      <c r="B81" s="344" t="s">
        <v>6</v>
      </c>
      <c r="C81" s="297"/>
      <c r="D81" s="146"/>
      <c r="E81" s="146"/>
      <c r="F81" s="145"/>
      <c r="G81" s="145"/>
      <c r="H81" s="145"/>
      <c r="I81" s="145"/>
      <c r="J81" s="351" t="s">
        <v>95</v>
      </c>
    </row>
    <row r="82" spans="2:10" ht="15" customHeight="1">
      <c r="B82" s="251"/>
      <c r="C82" s="146"/>
      <c r="D82" s="146"/>
      <c r="E82" s="146"/>
      <c r="F82" s="145"/>
      <c r="G82" s="145"/>
      <c r="H82" s="145"/>
      <c r="I82" s="145"/>
      <c r="J82" s="236"/>
    </row>
    <row r="83" spans="2:10">
      <c r="B83" s="237"/>
      <c r="C83" s="352" t="s">
        <v>54</v>
      </c>
      <c r="D83" s="129" t="s">
        <v>55</v>
      </c>
      <c r="E83" s="129" t="s">
        <v>56</v>
      </c>
      <c r="F83" s="129" t="s">
        <v>57</v>
      </c>
      <c r="G83" s="129" t="s">
        <v>58</v>
      </c>
      <c r="H83" s="145"/>
      <c r="I83" s="145"/>
      <c r="J83" s="236"/>
    </row>
    <row r="84" spans="2:10">
      <c r="B84" s="476" t="s">
        <v>96</v>
      </c>
      <c r="C84" s="184">
        <v>2585</v>
      </c>
      <c r="D84" s="165">
        <v>3509</v>
      </c>
      <c r="E84" s="165">
        <v>2797</v>
      </c>
      <c r="F84" s="188">
        <v>3248</v>
      </c>
      <c r="G84" s="188">
        <v>3026</v>
      </c>
      <c r="H84" s="145"/>
      <c r="I84" s="145"/>
      <c r="J84" s="236"/>
    </row>
    <row r="85" spans="2:10">
      <c r="B85" s="468" t="s">
        <v>97</v>
      </c>
      <c r="C85" s="360">
        <v>8.6</v>
      </c>
      <c r="D85" s="186">
        <v>13.09</v>
      </c>
      <c r="E85" s="186">
        <v>9.4</v>
      </c>
      <c r="F85" s="185">
        <v>11.4</v>
      </c>
      <c r="G85" s="185">
        <v>10.4</v>
      </c>
      <c r="H85" s="145"/>
      <c r="I85" s="145"/>
      <c r="J85" s="236"/>
    </row>
    <row r="86" spans="2:10">
      <c r="B86" s="245"/>
      <c r="C86" s="176"/>
      <c r="D86" s="176"/>
      <c r="E86" s="176"/>
      <c r="F86" s="145"/>
      <c r="G86" s="145"/>
      <c r="H86" s="145"/>
      <c r="I86" s="145"/>
      <c r="J86" s="236"/>
    </row>
    <row r="87" spans="2:10" ht="17.100000000000001" customHeight="1">
      <c r="B87" s="476" t="s">
        <v>63</v>
      </c>
      <c r="C87" s="477"/>
      <c r="D87" s="477"/>
      <c r="E87" s="477"/>
      <c r="F87" s="226"/>
      <c r="G87" s="226"/>
      <c r="H87" s="226"/>
      <c r="I87" s="226"/>
      <c r="J87" s="478"/>
    </row>
    <row r="88" spans="2:10" ht="17.100000000000001" customHeight="1">
      <c r="B88" s="365" t="s">
        <v>98</v>
      </c>
      <c r="C88" s="299"/>
      <c r="D88" s="137"/>
      <c r="E88" s="137"/>
      <c r="F88" s="145"/>
      <c r="G88" s="145"/>
      <c r="H88" s="145"/>
      <c r="I88" s="145"/>
      <c r="J88" s="236"/>
    </row>
    <row r="89" spans="2:10" ht="30" customHeight="1">
      <c r="B89" s="561" t="s">
        <v>99</v>
      </c>
      <c r="C89" s="562"/>
      <c r="D89" s="562"/>
      <c r="E89" s="562"/>
      <c r="F89" s="562"/>
      <c r="G89" s="562"/>
      <c r="H89" s="562"/>
      <c r="I89" s="562"/>
      <c r="J89" s="563"/>
    </row>
    <row r="90" spans="2:10" ht="17.100000000000001" customHeight="1">
      <c r="B90" s="252"/>
      <c r="C90" s="361"/>
      <c r="D90" s="361"/>
      <c r="E90" s="361"/>
      <c r="F90" s="361"/>
      <c r="G90" s="361"/>
      <c r="H90" s="361"/>
      <c r="I90" s="361"/>
      <c r="J90" s="362"/>
    </row>
    <row r="91" spans="2:10">
      <c r="B91" s="250"/>
      <c r="C91" s="190"/>
      <c r="D91" s="190"/>
      <c r="E91" s="190"/>
      <c r="F91" s="145"/>
      <c r="G91" s="145"/>
      <c r="H91" s="145"/>
      <c r="I91" s="145"/>
      <c r="J91" s="236"/>
    </row>
    <row r="92" spans="2:10" ht="20.100000000000001" customHeight="1">
      <c r="B92" s="345" t="s">
        <v>7</v>
      </c>
      <c r="C92" s="300"/>
      <c r="D92" s="196"/>
      <c r="E92" s="196"/>
      <c r="F92" s="145"/>
      <c r="G92" s="145"/>
      <c r="H92" s="145"/>
      <c r="I92" s="145"/>
      <c r="J92" s="351" t="s">
        <v>95</v>
      </c>
    </row>
    <row r="93" spans="2:10">
      <c r="B93" s="357" t="s">
        <v>96</v>
      </c>
      <c r="C93" s="298"/>
      <c r="D93" s="147"/>
      <c r="E93" s="147"/>
      <c r="F93" s="145"/>
      <c r="G93" s="145"/>
      <c r="H93" s="145"/>
      <c r="I93" s="145"/>
      <c r="J93" s="236"/>
    </row>
    <row r="94" spans="2:10" ht="26.45">
      <c r="B94" s="254"/>
      <c r="C94" s="352" t="s">
        <v>54</v>
      </c>
      <c r="D94" s="129" t="s">
        <v>55</v>
      </c>
      <c r="E94" s="129" t="s">
        <v>56</v>
      </c>
      <c r="F94" s="129" t="s">
        <v>57</v>
      </c>
      <c r="G94" s="129" t="s">
        <v>58</v>
      </c>
      <c r="H94" s="238" t="s">
        <v>59</v>
      </c>
      <c r="I94" s="145"/>
      <c r="J94" s="236"/>
    </row>
    <row r="95" spans="2:10">
      <c r="B95" s="255" t="s">
        <v>83</v>
      </c>
      <c r="C95" s="194">
        <v>1621</v>
      </c>
      <c r="D95" s="165">
        <v>2125</v>
      </c>
      <c r="E95" s="165">
        <v>1683</v>
      </c>
      <c r="F95" s="165">
        <v>1990</v>
      </c>
      <c r="G95" s="165">
        <v>1910</v>
      </c>
      <c r="H95" s="279">
        <f>(C95-D95)/D95*100</f>
        <v>-23.71764705882353</v>
      </c>
      <c r="I95" s="145"/>
      <c r="J95" s="236"/>
    </row>
    <row r="96" spans="2:10">
      <c r="B96" s="255" t="s">
        <v>84</v>
      </c>
      <c r="C96" s="194">
        <v>964</v>
      </c>
      <c r="D96" s="165">
        <v>1384</v>
      </c>
      <c r="E96" s="165">
        <v>1114</v>
      </c>
      <c r="F96" s="165">
        <v>1258</v>
      </c>
      <c r="G96" s="165">
        <v>1116</v>
      </c>
      <c r="H96" s="279">
        <f>(C96-D96)/D96*100</f>
        <v>-30.346820809248555</v>
      </c>
      <c r="I96" s="145"/>
      <c r="J96" s="236"/>
    </row>
    <row r="97" spans="2:10" ht="6" customHeight="1">
      <c r="B97" s="258"/>
      <c r="C97" s="195"/>
      <c r="D97" s="183"/>
      <c r="E97" s="183"/>
      <c r="F97" s="182"/>
      <c r="G97" s="181"/>
      <c r="H97" s="259"/>
      <c r="I97" s="145"/>
      <c r="J97" s="236"/>
    </row>
    <row r="98" spans="2:10">
      <c r="B98" s="468" t="s">
        <v>100</v>
      </c>
      <c r="C98" s="193">
        <v>483</v>
      </c>
      <c r="D98" s="163">
        <v>604</v>
      </c>
      <c r="E98" s="163">
        <v>619</v>
      </c>
      <c r="F98" s="163">
        <v>620</v>
      </c>
      <c r="G98" s="163">
        <v>675</v>
      </c>
      <c r="H98" s="280">
        <f>(C98-D98)/D98*100</f>
        <v>-20.033112582781456</v>
      </c>
      <c r="I98" s="145"/>
      <c r="J98" s="236"/>
    </row>
    <row r="99" spans="2:10">
      <c r="B99" s="468" t="s">
        <v>83</v>
      </c>
      <c r="C99" s="193">
        <v>263</v>
      </c>
      <c r="D99" s="163">
        <v>360</v>
      </c>
      <c r="E99" s="163">
        <v>343</v>
      </c>
      <c r="F99" s="163"/>
      <c r="G99" s="163"/>
      <c r="H99" s="260"/>
      <c r="I99" s="145"/>
      <c r="J99" s="236"/>
    </row>
    <row r="100" spans="2:10">
      <c r="B100" s="468" t="s">
        <v>84</v>
      </c>
      <c r="C100" s="193">
        <v>220</v>
      </c>
      <c r="D100" s="163">
        <v>244</v>
      </c>
      <c r="E100" s="163">
        <v>276</v>
      </c>
      <c r="F100" s="163"/>
      <c r="G100" s="163"/>
      <c r="H100" s="260"/>
      <c r="I100" s="145"/>
      <c r="J100" s="236"/>
    </row>
    <row r="101" spans="2:10">
      <c r="B101" s="255" t="s">
        <v>101</v>
      </c>
      <c r="C101" s="194">
        <v>955</v>
      </c>
      <c r="D101" s="165">
        <v>1311</v>
      </c>
      <c r="E101" s="165">
        <v>1008</v>
      </c>
      <c r="F101" s="165">
        <v>1330</v>
      </c>
      <c r="G101" s="165">
        <v>1115</v>
      </c>
      <c r="H101" s="279">
        <f>(C101-D101)/D101*100</f>
        <v>-27.154843630816174</v>
      </c>
      <c r="I101" s="145"/>
      <c r="J101" s="236"/>
    </row>
    <row r="102" spans="2:10">
      <c r="B102" s="255" t="s">
        <v>83</v>
      </c>
      <c r="C102" s="194">
        <v>593</v>
      </c>
      <c r="D102" s="165">
        <v>750</v>
      </c>
      <c r="E102" s="165">
        <v>588</v>
      </c>
      <c r="F102" s="165"/>
      <c r="G102" s="165"/>
      <c r="H102" s="257"/>
      <c r="I102" s="145"/>
      <c r="J102" s="236"/>
    </row>
    <row r="103" spans="2:10">
      <c r="B103" s="255" t="s">
        <v>84</v>
      </c>
      <c r="C103" s="194">
        <v>362</v>
      </c>
      <c r="D103" s="165">
        <v>561</v>
      </c>
      <c r="E103" s="165">
        <v>420</v>
      </c>
      <c r="F103" s="165"/>
      <c r="G103" s="165"/>
      <c r="H103" s="257"/>
      <c r="I103" s="145"/>
      <c r="J103" s="236"/>
    </row>
    <row r="104" spans="2:10">
      <c r="B104" s="468" t="s">
        <v>102</v>
      </c>
      <c r="C104" s="193">
        <v>685</v>
      </c>
      <c r="D104" s="163">
        <v>907</v>
      </c>
      <c r="E104" s="163">
        <v>706</v>
      </c>
      <c r="F104" s="163">
        <v>818</v>
      </c>
      <c r="G104" s="163">
        <v>754</v>
      </c>
      <c r="H104" s="280">
        <f>(C104-D104)/D104*100</f>
        <v>-24.476295479603085</v>
      </c>
      <c r="I104" s="145"/>
      <c r="J104" s="236"/>
    </row>
    <row r="105" spans="2:10">
      <c r="B105" s="468" t="s">
        <v>83</v>
      </c>
      <c r="C105" s="193">
        <v>453</v>
      </c>
      <c r="D105" s="163">
        <v>544</v>
      </c>
      <c r="E105" s="163">
        <v>434</v>
      </c>
      <c r="F105" s="163"/>
      <c r="G105" s="163"/>
      <c r="H105" s="260"/>
      <c r="I105" s="145"/>
      <c r="J105" s="236"/>
    </row>
    <row r="106" spans="2:10">
      <c r="B106" s="468" t="s">
        <v>84</v>
      </c>
      <c r="C106" s="193">
        <v>232</v>
      </c>
      <c r="D106" s="163">
        <v>363</v>
      </c>
      <c r="E106" s="163">
        <v>272</v>
      </c>
      <c r="F106" s="163"/>
      <c r="G106" s="163"/>
      <c r="H106" s="260"/>
      <c r="I106" s="145"/>
      <c r="J106" s="236"/>
    </row>
    <row r="107" spans="2:10">
      <c r="B107" s="476" t="s">
        <v>103</v>
      </c>
      <c r="C107" s="194">
        <v>291</v>
      </c>
      <c r="D107" s="165">
        <v>410</v>
      </c>
      <c r="E107" s="165">
        <v>271</v>
      </c>
      <c r="F107" s="165">
        <v>381</v>
      </c>
      <c r="G107" s="165">
        <v>378</v>
      </c>
      <c r="H107" s="279">
        <f>(C107-D107)/D107*100</f>
        <v>-29.024390243902438</v>
      </c>
      <c r="I107" s="145"/>
      <c r="J107" s="236"/>
    </row>
    <row r="108" spans="2:10">
      <c r="B108" s="255" t="s">
        <v>83</v>
      </c>
      <c r="C108" s="194">
        <v>201</v>
      </c>
      <c r="D108" s="165">
        <v>277</v>
      </c>
      <c r="E108" s="165">
        <v>194</v>
      </c>
      <c r="F108" s="165"/>
      <c r="G108" s="165"/>
      <c r="H108" s="256"/>
      <c r="I108" s="145"/>
      <c r="J108" s="236"/>
    </row>
    <row r="109" spans="2:10">
      <c r="B109" s="255" t="s">
        <v>84</v>
      </c>
      <c r="C109" s="194">
        <v>90</v>
      </c>
      <c r="D109" s="165">
        <v>133</v>
      </c>
      <c r="E109" s="165">
        <v>77</v>
      </c>
      <c r="F109" s="165"/>
      <c r="G109" s="165"/>
      <c r="H109" s="256"/>
      <c r="I109" s="145"/>
      <c r="J109" s="236"/>
    </row>
    <row r="110" spans="2:10">
      <c r="B110" s="468" t="s">
        <v>104</v>
      </c>
      <c r="C110" s="193">
        <v>171</v>
      </c>
      <c r="D110" s="163">
        <v>277</v>
      </c>
      <c r="E110" s="163">
        <v>193</v>
      </c>
      <c r="F110" s="163">
        <v>99</v>
      </c>
      <c r="G110" s="163">
        <v>95</v>
      </c>
      <c r="H110" s="280">
        <f>(C110-D110)/D110*100</f>
        <v>-38.26714801444043</v>
      </c>
      <c r="I110" s="145"/>
      <c r="J110" s="236"/>
    </row>
    <row r="111" spans="2:10">
      <c r="B111" s="468" t="s">
        <v>83</v>
      </c>
      <c r="C111" s="193">
        <v>111</v>
      </c>
      <c r="D111" s="163">
        <v>194</v>
      </c>
      <c r="E111" s="163">
        <v>124</v>
      </c>
      <c r="F111" s="163"/>
      <c r="G111" s="163"/>
      <c r="H111" s="260"/>
      <c r="I111" s="145"/>
      <c r="J111" s="236"/>
    </row>
    <row r="112" spans="2:10">
      <c r="B112" s="468" t="s">
        <v>84</v>
      </c>
      <c r="C112" s="193">
        <v>60</v>
      </c>
      <c r="D112" s="163">
        <v>83</v>
      </c>
      <c r="E112" s="163">
        <v>69</v>
      </c>
      <c r="F112" s="163"/>
      <c r="G112" s="163"/>
      <c r="H112" s="260"/>
      <c r="I112" s="145"/>
      <c r="J112" s="236"/>
    </row>
    <row r="113" spans="2:10" ht="6" customHeight="1">
      <c r="B113" s="258"/>
      <c r="C113" s="195"/>
      <c r="D113" s="183"/>
      <c r="E113" s="183"/>
      <c r="F113" s="182"/>
      <c r="G113" s="181"/>
      <c r="H113" s="259"/>
      <c r="I113" s="145"/>
      <c r="J113" s="236"/>
    </row>
    <row r="114" spans="2:10">
      <c r="B114" s="255" t="s">
        <v>70</v>
      </c>
      <c r="C114" s="194">
        <v>1710</v>
      </c>
      <c r="D114" s="178">
        <v>2854</v>
      </c>
      <c r="E114" s="178">
        <v>2178</v>
      </c>
      <c r="F114" s="177"/>
      <c r="G114" s="177"/>
      <c r="H114" s="261"/>
      <c r="I114" s="145"/>
      <c r="J114" s="236"/>
    </row>
    <row r="115" spans="2:10">
      <c r="B115" s="468" t="s">
        <v>71</v>
      </c>
      <c r="C115" s="193">
        <v>0</v>
      </c>
      <c r="D115" s="180">
        <v>2</v>
      </c>
      <c r="E115" s="180">
        <v>1</v>
      </c>
      <c r="F115" s="179"/>
      <c r="G115" s="179"/>
      <c r="H115" s="262"/>
      <c r="I115" s="145"/>
      <c r="J115" s="236"/>
    </row>
    <row r="116" spans="2:10">
      <c r="B116" s="255" t="s">
        <v>72</v>
      </c>
      <c r="C116" s="194">
        <v>25</v>
      </c>
      <c r="D116" s="178">
        <v>68</v>
      </c>
      <c r="E116" s="178">
        <f>57+16</f>
        <v>73</v>
      </c>
      <c r="F116" s="177"/>
      <c r="G116" s="177"/>
      <c r="H116" s="261"/>
      <c r="I116" s="145"/>
      <c r="J116" s="236"/>
    </row>
    <row r="117" spans="2:10">
      <c r="B117" s="468" t="s">
        <v>73</v>
      </c>
      <c r="C117" s="193">
        <v>363</v>
      </c>
      <c r="D117" s="180">
        <v>330</v>
      </c>
      <c r="E117" s="180">
        <v>338</v>
      </c>
      <c r="F117" s="179"/>
      <c r="G117" s="179"/>
      <c r="H117" s="262"/>
      <c r="I117" s="145"/>
      <c r="J117" s="236"/>
    </row>
    <row r="118" spans="2:10">
      <c r="B118" s="255" t="s">
        <v>105</v>
      </c>
      <c r="C118" s="192">
        <v>483</v>
      </c>
      <c r="D118" s="178">
        <v>245</v>
      </c>
      <c r="E118" s="178">
        <f>188+15</f>
        <v>203</v>
      </c>
      <c r="F118" s="177"/>
      <c r="G118" s="177"/>
      <c r="H118" s="145"/>
      <c r="I118" s="145"/>
      <c r="J118" s="236"/>
    </row>
    <row r="119" spans="2:10">
      <c r="B119" s="255"/>
      <c r="C119" s="301"/>
      <c r="D119" s="191"/>
      <c r="E119" s="178"/>
      <c r="F119" s="177"/>
      <c r="G119" s="177"/>
      <c r="H119" s="177"/>
      <c r="I119" s="177"/>
      <c r="J119" s="256"/>
    </row>
    <row r="120" spans="2:10" ht="17.100000000000001" customHeight="1">
      <c r="B120" s="314" t="s">
        <v>63</v>
      </c>
      <c r="C120" s="366"/>
      <c r="D120" s="366"/>
      <c r="E120" s="366"/>
      <c r="F120" s="366"/>
      <c r="G120" s="366"/>
      <c r="H120" s="366"/>
      <c r="I120" s="366"/>
      <c r="J120" s="458"/>
    </row>
    <row r="121" spans="2:10" ht="17.100000000000001" customHeight="1">
      <c r="B121" s="244" t="s">
        <v>75</v>
      </c>
      <c r="C121" s="137"/>
      <c r="D121" s="137"/>
      <c r="E121" s="137"/>
      <c r="F121" s="145"/>
      <c r="G121" s="145"/>
      <c r="H121" s="145"/>
      <c r="I121" s="145"/>
      <c r="J121" s="236"/>
    </row>
    <row r="122" spans="2:10" ht="17.100000000000001" customHeight="1">
      <c r="B122" s="244" t="s">
        <v>106</v>
      </c>
      <c r="C122" s="190"/>
      <c r="D122" s="190"/>
      <c r="E122" s="190"/>
      <c r="F122" s="145"/>
      <c r="G122" s="145"/>
      <c r="H122" s="145"/>
      <c r="I122" s="145"/>
      <c r="J122" s="236"/>
    </row>
    <row r="123" spans="2:10" ht="17.100000000000001" customHeight="1">
      <c r="B123" s="244"/>
      <c r="C123" s="190"/>
      <c r="D123" s="190"/>
      <c r="E123" s="190"/>
      <c r="F123" s="145"/>
      <c r="G123" s="145"/>
      <c r="H123" s="145"/>
      <c r="I123" s="145"/>
      <c r="J123" s="236"/>
    </row>
    <row r="124" spans="2:10">
      <c r="B124" s="244"/>
      <c r="C124" s="190"/>
      <c r="D124" s="190"/>
      <c r="E124" s="190"/>
      <c r="F124" s="145"/>
      <c r="G124" s="145"/>
      <c r="H124" s="145"/>
      <c r="I124" s="145"/>
      <c r="J124" s="236"/>
    </row>
    <row r="125" spans="2:10" ht="20.100000000000001" customHeight="1">
      <c r="B125" s="344" t="s">
        <v>8</v>
      </c>
      <c r="C125" s="297"/>
      <c r="D125" s="146"/>
      <c r="E125" s="146"/>
      <c r="F125" s="145"/>
      <c r="G125" s="145"/>
      <c r="H125" s="145"/>
      <c r="I125" s="145"/>
      <c r="J125" s="351" t="s">
        <v>95</v>
      </c>
    </row>
    <row r="126" spans="2:10" ht="15" customHeight="1">
      <c r="B126" s="251"/>
      <c r="C126" s="146"/>
      <c r="D126" s="146"/>
      <c r="E126" s="146"/>
      <c r="F126" s="145"/>
      <c r="G126" s="145"/>
      <c r="H126" s="145"/>
      <c r="I126" s="145"/>
      <c r="J126" s="236"/>
    </row>
    <row r="127" spans="2:10">
      <c r="B127" s="237"/>
      <c r="C127" s="352" t="s">
        <v>54</v>
      </c>
      <c r="D127" s="129" t="s">
        <v>55</v>
      </c>
      <c r="E127" s="129" t="s">
        <v>56</v>
      </c>
      <c r="F127" s="129" t="s">
        <v>57</v>
      </c>
      <c r="G127" s="129" t="s">
        <v>58</v>
      </c>
      <c r="H127" s="145"/>
      <c r="I127" s="145"/>
      <c r="J127" s="236"/>
    </row>
    <row r="128" spans="2:10">
      <c r="B128" s="255" t="s">
        <v>96</v>
      </c>
      <c r="C128" s="189">
        <v>6432</v>
      </c>
      <c r="D128" s="165">
        <v>3972</v>
      </c>
      <c r="E128" s="165">
        <v>5106</v>
      </c>
      <c r="F128" s="188">
        <v>3228</v>
      </c>
      <c r="G128" s="188">
        <v>2856</v>
      </c>
      <c r="H128" s="145"/>
      <c r="I128" s="145"/>
      <c r="J128" s="236"/>
    </row>
    <row r="129" spans="2:10">
      <c r="B129" s="468" t="s">
        <v>97</v>
      </c>
      <c r="C129" s="307">
        <v>21.5</v>
      </c>
      <c r="D129" s="186">
        <v>14.8</v>
      </c>
      <c r="E129" s="186">
        <v>17.2</v>
      </c>
      <c r="F129" s="185">
        <v>11.3</v>
      </c>
      <c r="G129" s="185">
        <v>9.8000000000000007</v>
      </c>
      <c r="H129" s="145"/>
      <c r="I129" s="145"/>
      <c r="J129" s="236"/>
    </row>
    <row r="130" spans="2:10">
      <c r="B130" s="245"/>
      <c r="C130" s="176"/>
      <c r="D130" s="176"/>
      <c r="E130" s="176"/>
      <c r="F130" s="145"/>
      <c r="G130" s="145"/>
      <c r="H130" s="145"/>
      <c r="I130" s="145"/>
      <c r="J130" s="236"/>
    </row>
    <row r="131" spans="2:10" ht="17.100000000000001" customHeight="1">
      <c r="B131" s="244" t="s">
        <v>63</v>
      </c>
      <c r="C131" s="137"/>
      <c r="D131" s="137"/>
      <c r="E131" s="137"/>
      <c r="J131" s="20"/>
    </row>
    <row r="132" spans="2:10" ht="17.100000000000001" customHeight="1">
      <c r="B132" s="244" t="s">
        <v>107</v>
      </c>
      <c r="C132" s="176"/>
      <c r="D132" s="176"/>
      <c r="E132" s="176"/>
      <c r="F132" s="145"/>
      <c r="G132" s="145"/>
      <c r="H132" s="145"/>
      <c r="I132" s="145"/>
      <c r="J132" s="236"/>
    </row>
    <row r="133" spans="2:10">
      <c r="B133" s="244"/>
      <c r="C133" s="176"/>
      <c r="D133" s="176"/>
      <c r="E133" s="176"/>
      <c r="F133" s="145"/>
      <c r="G133" s="145"/>
      <c r="H133" s="145"/>
      <c r="I133" s="145"/>
      <c r="J133" s="236"/>
    </row>
    <row r="134" spans="2:10">
      <c r="B134" s="245"/>
      <c r="C134" s="176"/>
      <c r="D134" s="176"/>
      <c r="E134" s="176"/>
      <c r="F134" s="145"/>
      <c r="G134" s="145"/>
      <c r="H134" s="145"/>
      <c r="I134" s="145"/>
      <c r="J134" s="236"/>
    </row>
    <row r="135" spans="2:10" ht="20.100000000000001" customHeight="1">
      <c r="B135" s="344" t="s">
        <v>9</v>
      </c>
      <c r="C135" s="297"/>
      <c r="D135" s="146"/>
      <c r="E135" s="146"/>
      <c r="F135" s="145"/>
      <c r="G135" s="145"/>
      <c r="H135" s="145"/>
      <c r="I135" s="145"/>
      <c r="J135" s="351" t="s">
        <v>95</v>
      </c>
    </row>
    <row r="136" spans="2:10">
      <c r="B136" s="357" t="s">
        <v>96</v>
      </c>
      <c r="C136" s="298"/>
      <c r="D136" s="147"/>
      <c r="E136" s="147"/>
      <c r="F136" s="145"/>
      <c r="G136" s="145"/>
      <c r="H136" s="145"/>
      <c r="I136" s="145"/>
      <c r="J136" s="236"/>
    </row>
    <row r="137" spans="2:10">
      <c r="B137" s="237"/>
      <c r="C137" s="352" t="s">
        <v>54</v>
      </c>
      <c r="D137" s="129" t="s">
        <v>55</v>
      </c>
      <c r="E137" s="129" t="s">
        <v>56</v>
      </c>
      <c r="F137" s="129" t="s">
        <v>57</v>
      </c>
      <c r="G137" s="129" t="s">
        <v>58</v>
      </c>
      <c r="H137" s="145"/>
      <c r="I137" s="145"/>
      <c r="J137" s="236"/>
    </row>
    <row r="138" spans="2:10">
      <c r="B138" s="255" t="s">
        <v>83</v>
      </c>
      <c r="C138" s="308">
        <v>4299</v>
      </c>
      <c r="D138" s="165">
        <v>2686</v>
      </c>
      <c r="E138" s="165">
        <v>3131</v>
      </c>
      <c r="F138" s="165">
        <v>1952</v>
      </c>
      <c r="G138" s="165">
        <v>1835</v>
      </c>
      <c r="H138" s="145"/>
      <c r="I138" s="145"/>
      <c r="J138" s="236"/>
    </row>
    <row r="139" spans="2:10">
      <c r="B139" s="255" t="s">
        <v>84</v>
      </c>
      <c r="C139" s="308">
        <v>2133</v>
      </c>
      <c r="D139" s="165">
        <v>1286</v>
      </c>
      <c r="E139" s="165">
        <v>1975</v>
      </c>
      <c r="F139" s="165">
        <v>1276</v>
      </c>
      <c r="G139" s="165">
        <v>1021</v>
      </c>
      <c r="H139" s="145"/>
      <c r="I139" s="145"/>
      <c r="J139" s="236"/>
    </row>
    <row r="140" spans="2:10" ht="6" customHeight="1">
      <c r="B140" s="258"/>
      <c r="C140" s="309"/>
      <c r="D140" s="183"/>
      <c r="E140" s="183"/>
      <c r="F140" s="182"/>
      <c r="G140" s="181"/>
      <c r="H140" s="145"/>
      <c r="I140" s="145"/>
      <c r="J140" s="236"/>
    </row>
    <row r="141" spans="2:10">
      <c r="B141" s="468" t="s">
        <v>100</v>
      </c>
      <c r="C141" s="310">
        <v>315</v>
      </c>
      <c r="D141" s="163">
        <v>226</v>
      </c>
      <c r="E141" s="163">
        <v>450</v>
      </c>
      <c r="F141" s="163">
        <v>287</v>
      </c>
      <c r="G141" s="163">
        <v>346</v>
      </c>
      <c r="H141" s="145"/>
      <c r="I141" s="145"/>
      <c r="J141" s="236"/>
    </row>
    <row r="142" spans="2:10">
      <c r="B142" s="468" t="s">
        <v>83</v>
      </c>
      <c r="C142" s="310">
        <v>184</v>
      </c>
      <c r="D142" s="163">
        <v>145</v>
      </c>
      <c r="E142" s="163">
        <v>242</v>
      </c>
      <c r="F142" s="163"/>
      <c r="G142" s="163"/>
      <c r="H142" s="145"/>
      <c r="I142" s="145"/>
      <c r="J142" s="236"/>
    </row>
    <row r="143" spans="2:10">
      <c r="B143" s="468" t="s">
        <v>84</v>
      </c>
      <c r="C143" s="310">
        <v>131</v>
      </c>
      <c r="D143" s="163">
        <v>81</v>
      </c>
      <c r="E143" s="163">
        <v>208</v>
      </c>
      <c r="F143" s="163"/>
      <c r="G143" s="163"/>
      <c r="H143" s="145"/>
      <c r="I143" s="145"/>
      <c r="J143" s="236"/>
    </row>
    <row r="144" spans="2:10">
      <c r="B144" s="255" t="s">
        <v>101</v>
      </c>
      <c r="C144" s="308">
        <v>1346</v>
      </c>
      <c r="D144" s="165">
        <v>978</v>
      </c>
      <c r="E144" s="165">
        <v>1377</v>
      </c>
      <c r="F144" s="165">
        <v>974</v>
      </c>
      <c r="G144" s="165">
        <v>768</v>
      </c>
      <c r="H144" s="145"/>
      <c r="I144" s="145"/>
      <c r="J144" s="236"/>
    </row>
    <row r="145" spans="2:10">
      <c r="B145" s="255" t="s">
        <v>83</v>
      </c>
      <c r="C145" s="308">
        <v>773</v>
      </c>
      <c r="D145" s="165">
        <v>559</v>
      </c>
      <c r="E145" s="165">
        <v>579</v>
      </c>
      <c r="F145" s="165"/>
      <c r="G145" s="165"/>
      <c r="H145" s="145"/>
      <c r="I145" s="145"/>
      <c r="J145" s="236"/>
    </row>
    <row r="146" spans="2:10">
      <c r="B146" s="255" t="s">
        <v>84</v>
      </c>
      <c r="C146" s="308">
        <v>573</v>
      </c>
      <c r="D146" s="165">
        <v>419</v>
      </c>
      <c r="E146" s="165">
        <v>798</v>
      </c>
      <c r="F146" s="165"/>
      <c r="G146" s="165"/>
      <c r="H146" s="145"/>
      <c r="I146" s="145"/>
      <c r="J146" s="236"/>
    </row>
    <row r="147" spans="2:10">
      <c r="B147" s="468" t="s">
        <v>102</v>
      </c>
      <c r="C147" s="310">
        <v>1692</v>
      </c>
      <c r="D147" s="163">
        <v>986</v>
      </c>
      <c r="E147" s="163">
        <v>1337</v>
      </c>
      <c r="F147" s="163">
        <v>782</v>
      </c>
      <c r="G147" s="163">
        <v>659</v>
      </c>
      <c r="H147" s="145"/>
      <c r="I147" s="145"/>
      <c r="J147" s="236"/>
    </row>
    <row r="148" spans="2:10">
      <c r="B148" s="468" t="s">
        <v>83</v>
      </c>
      <c r="C148" s="310">
        <v>1023</v>
      </c>
      <c r="D148" s="163">
        <v>604</v>
      </c>
      <c r="E148" s="163">
        <v>553</v>
      </c>
      <c r="F148" s="163"/>
      <c r="G148" s="163"/>
      <c r="H148" s="145"/>
      <c r="I148" s="145"/>
      <c r="J148" s="236"/>
    </row>
    <row r="149" spans="2:10">
      <c r="B149" s="468" t="s">
        <v>84</v>
      </c>
      <c r="C149" s="310">
        <v>669</v>
      </c>
      <c r="D149" s="163">
        <v>382</v>
      </c>
      <c r="E149" s="163">
        <v>784</v>
      </c>
      <c r="F149" s="163"/>
      <c r="G149" s="163"/>
      <c r="H149" s="145"/>
      <c r="I149" s="145"/>
      <c r="J149" s="236"/>
    </row>
    <row r="150" spans="2:10">
      <c r="B150" s="255" t="s">
        <v>103</v>
      </c>
      <c r="C150" s="308">
        <v>1392</v>
      </c>
      <c r="D150" s="165">
        <v>765</v>
      </c>
      <c r="E150" s="165">
        <v>920</v>
      </c>
      <c r="F150" s="165">
        <v>609</v>
      </c>
      <c r="G150" s="165">
        <v>532</v>
      </c>
      <c r="H150" s="145"/>
      <c r="I150" s="145"/>
      <c r="J150" s="236"/>
    </row>
    <row r="151" spans="2:10">
      <c r="B151" s="255" t="s">
        <v>83</v>
      </c>
      <c r="C151" s="308">
        <v>937</v>
      </c>
      <c r="D151" s="165">
        <v>536</v>
      </c>
      <c r="E151" s="165">
        <v>337</v>
      </c>
      <c r="F151" s="165"/>
      <c r="G151" s="165"/>
      <c r="H151" s="145"/>
      <c r="I151" s="145"/>
      <c r="J151" s="236"/>
    </row>
    <row r="152" spans="2:10">
      <c r="B152" s="255" t="s">
        <v>84</v>
      </c>
      <c r="C152" s="308">
        <v>455</v>
      </c>
      <c r="D152" s="165">
        <v>229</v>
      </c>
      <c r="E152" s="165">
        <v>583</v>
      </c>
      <c r="F152" s="165"/>
      <c r="G152" s="165"/>
      <c r="H152" s="145"/>
      <c r="I152" s="145"/>
      <c r="J152" s="236"/>
    </row>
    <row r="153" spans="2:10">
      <c r="B153" s="468" t="s">
        <v>104</v>
      </c>
      <c r="C153" s="310">
        <v>1687</v>
      </c>
      <c r="D153" s="163">
        <v>1017</v>
      </c>
      <c r="E153" s="163">
        <v>1022</v>
      </c>
      <c r="F153" s="163">
        <v>576</v>
      </c>
      <c r="G153" s="163">
        <v>551</v>
      </c>
      <c r="H153" s="145"/>
      <c r="I153" s="145"/>
      <c r="J153" s="236"/>
    </row>
    <row r="154" spans="2:10">
      <c r="B154" s="468" t="s">
        <v>83</v>
      </c>
      <c r="C154" s="310">
        <v>1382</v>
      </c>
      <c r="D154" s="163">
        <v>842</v>
      </c>
      <c r="E154" s="163">
        <v>264</v>
      </c>
      <c r="F154" s="163"/>
      <c r="G154" s="163"/>
      <c r="H154" s="145"/>
      <c r="I154" s="145"/>
      <c r="J154" s="236"/>
    </row>
    <row r="155" spans="2:10">
      <c r="B155" s="468" t="s">
        <v>84</v>
      </c>
      <c r="C155" s="310">
        <v>305</v>
      </c>
      <c r="D155" s="163">
        <v>175</v>
      </c>
      <c r="E155" s="163">
        <v>758</v>
      </c>
      <c r="F155" s="163"/>
      <c r="G155" s="163"/>
      <c r="H155" s="145"/>
      <c r="I155" s="145"/>
      <c r="J155" s="236"/>
    </row>
    <row r="156" spans="2:10" ht="6" customHeight="1">
      <c r="B156" s="258"/>
      <c r="C156" s="309"/>
      <c r="D156" s="183"/>
      <c r="E156" s="183"/>
      <c r="F156" s="182"/>
      <c r="G156" s="181"/>
      <c r="H156" s="145"/>
      <c r="I156" s="145"/>
      <c r="J156" s="236"/>
    </row>
    <row r="157" spans="2:10">
      <c r="B157" s="255" t="s">
        <v>70</v>
      </c>
      <c r="C157" s="311">
        <v>5779</v>
      </c>
      <c r="D157" s="178">
        <v>3581</v>
      </c>
      <c r="E157" s="178">
        <v>4532</v>
      </c>
      <c r="F157" s="177"/>
      <c r="G157" s="177"/>
      <c r="H157" s="145"/>
      <c r="I157" s="145"/>
      <c r="J157" s="236"/>
    </row>
    <row r="158" spans="2:10">
      <c r="B158" s="468" t="s">
        <v>71</v>
      </c>
      <c r="C158" s="312">
        <v>2</v>
      </c>
      <c r="D158" s="180">
        <v>9</v>
      </c>
      <c r="E158" s="180">
        <v>16</v>
      </c>
      <c r="F158" s="179"/>
      <c r="G158" s="179"/>
      <c r="H158" s="145"/>
      <c r="I158" s="145"/>
      <c r="J158" s="236"/>
    </row>
    <row r="159" spans="2:10">
      <c r="B159" s="255" t="s">
        <v>72</v>
      </c>
      <c r="C159" s="311">
        <v>123</v>
      </c>
      <c r="D159" s="178">
        <v>73</v>
      </c>
      <c r="E159" s="178">
        <v>121</v>
      </c>
      <c r="F159" s="177"/>
      <c r="G159" s="177"/>
      <c r="H159" s="145"/>
      <c r="I159" s="145"/>
      <c r="J159" s="236"/>
    </row>
    <row r="160" spans="2:10">
      <c r="B160" s="468" t="s">
        <v>73</v>
      </c>
      <c r="C160" s="312">
        <v>171</v>
      </c>
      <c r="D160" s="180">
        <v>201</v>
      </c>
      <c r="E160" s="180">
        <v>198</v>
      </c>
      <c r="F160" s="179"/>
      <c r="G160" s="179"/>
      <c r="H160" s="145"/>
      <c r="I160" s="145"/>
      <c r="J160" s="236"/>
    </row>
    <row r="161" spans="2:10">
      <c r="B161" s="255" t="s">
        <v>105</v>
      </c>
      <c r="C161" s="313">
        <v>353</v>
      </c>
      <c r="D161" s="178">
        <v>108</v>
      </c>
      <c r="E161" s="178">
        <v>239</v>
      </c>
      <c r="F161" s="177"/>
      <c r="G161" s="177"/>
      <c r="H161" s="145"/>
      <c r="I161" s="145"/>
      <c r="J161" s="236"/>
    </row>
    <row r="162" spans="2:10">
      <c r="B162" s="245"/>
      <c r="C162" s="176"/>
      <c r="D162" s="176"/>
      <c r="E162" s="176"/>
      <c r="F162" s="145"/>
      <c r="G162" s="145"/>
      <c r="H162" s="145"/>
      <c r="I162" s="145"/>
      <c r="J162" s="236"/>
    </row>
    <row r="163" spans="2:10">
      <c r="B163" s="244" t="s">
        <v>63</v>
      </c>
      <c r="C163" s="137"/>
      <c r="D163" s="137"/>
      <c r="E163" s="137"/>
      <c r="J163" s="20"/>
    </row>
    <row r="164" spans="2:10" ht="17.100000000000001" customHeight="1">
      <c r="B164" s="244" t="s">
        <v>75</v>
      </c>
      <c r="C164" s="137"/>
      <c r="D164" s="137"/>
      <c r="E164" s="137"/>
      <c r="F164" s="137"/>
      <c r="G164" s="137"/>
      <c r="H164" s="137"/>
      <c r="I164" s="137"/>
      <c r="J164" s="367"/>
    </row>
    <row r="165" spans="2:10" ht="17.100000000000001" customHeight="1">
      <c r="B165" s="314" t="s">
        <v>108</v>
      </c>
      <c r="J165" s="20"/>
    </row>
    <row r="166" spans="2:10" ht="30" customHeight="1">
      <c r="B166" s="554" t="s">
        <v>109</v>
      </c>
      <c r="C166" s="562"/>
      <c r="D166" s="562"/>
      <c r="E166" s="562"/>
      <c r="F166" s="562"/>
      <c r="G166" s="562"/>
      <c r="H166" s="562"/>
      <c r="I166" s="562"/>
      <c r="J166" s="563"/>
    </row>
    <row r="167" spans="2:10" ht="14.1" customHeight="1">
      <c r="B167" s="314"/>
      <c r="C167" s="175"/>
      <c r="D167" s="175"/>
      <c r="E167" s="175"/>
      <c r="F167" s="175"/>
      <c r="G167" s="175"/>
      <c r="H167" s="175"/>
      <c r="I167" s="175"/>
      <c r="J167" s="253"/>
    </row>
    <row r="168" spans="2:10">
      <c r="B168" s="254"/>
      <c r="C168" s="174"/>
      <c r="D168" s="174"/>
      <c r="E168" s="174"/>
      <c r="F168" s="173"/>
      <c r="G168" s="173"/>
      <c r="H168" s="173"/>
      <c r="I168" s="173"/>
      <c r="J168" s="263"/>
    </row>
    <row r="169" spans="2:10" ht="20.100000000000001" customHeight="1">
      <c r="B169" s="344" t="s">
        <v>10</v>
      </c>
      <c r="C169" s="297"/>
      <c r="D169" s="146"/>
      <c r="E169" s="146"/>
      <c r="F169" s="145"/>
      <c r="G169" s="145"/>
      <c r="H169" s="145"/>
      <c r="I169" s="145"/>
      <c r="J169" s="351" t="s">
        <v>110</v>
      </c>
    </row>
    <row r="170" spans="2:10" ht="15" customHeight="1">
      <c r="B170" s="264"/>
      <c r="C170" s="145"/>
      <c r="D170" s="145"/>
      <c r="E170" s="145"/>
      <c r="F170" s="145"/>
      <c r="G170" s="145"/>
      <c r="H170" s="145"/>
      <c r="I170" s="145"/>
      <c r="J170" s="236"/>
    </row>
    <row r="171" spans="2:10">
      <c r="B171" s="237"/>
      <c r="C171" s="353" t="s">
        <v>54</v>
      </c>
      <c r="D171" s="129" t="s">
        <v>55</v>
      </c>
      <c r="E171" s="129" t="s">
        <v>56</v>
      </c>
      <c r="F171" s="129" t="s">
        <v>57</v>
      </c>
      <c r="G171" s="129" t="s">
        <v>58</v>
      </c>
      <c r="H171" s="145"/>
      <c r="I171" s="145"/>
      <c r="J171" s="236"/>
    </row>
    <row r="172" spans="2:10">
      <c r="B172" s="468" t="s">
        <v>70</v>
      </c>
      <c r="C172" s="172">
        <v>3.2899999999999999E-2</v>
      </c>
      <c r="D172" s="171">
        <v>3.5439195168628805E-2</v>
      </c>
      <c r="E172" s="171">
        <v>3.39E-2</v>
      </c>
      <c r="F172" s="171">
        <v>3.04E-2</v>
      </c>
      <c r="G172" s="171">
        <v>3.6700000000000003E-2</v>
      </c>
      <c r="H172" s="145"/>
      <c r="I172" s="145"/>
      <c r="J172" s="236"/>
    </row>
    <row r="173" spans="2:10">
      <c r="B173" s="248"/>
      <c r="C173" s="136"/>
      <c r="D173" s="136"/>
      <c r="E173" s="136"/>
      <c r="F173" s="170"/>
      <c r="G173" s="170"/>
      <c r="H173" s="145"/>
      <c r="I173" s="145"/>
      <c r="J173" s="236"/>
    </row>
    <row r="174" spans="2:10" ht="17.100000000000001" customHeight="1">
      <c r="B174" s="244" t="s">
        <v>63</v>
      </c>
      <c r="C174" s="137"/>
      <c r="D174" s="137"/>
      <c r="E174" s="137"/>
      <c r="F174" s="137"/>
      <c r="G174" s="137"/>
      <c r="H174" s="145"/>
      <c r="I174" s="145"/>
      <c r="J174" s="236"/>
    </row>
    <row r="175" spans="2:10" ht="17.100000000000001" customHeight="1">
      <c r="B175" s="244" t="s">
        <v>111</v>
      </c>
      <c r="C175" s="137"/>
      <c r="D175" s="137"/>
      <c r="E175" s="137"/>
      <c r="F175" s="137"/>
      <c r="G175" s="137"/>
      <c r="H175" s="145"/>
      <c r="I175" s="145"/>
      <c r="J175" s="236"/>
    </row>
    <row r="176" spans="2:10" ht="17.100000000000001" customHeight="1">
      <c r="B176" s="244"/>
      <c r="C176" s="137"/>
      <c r="D176" s="137"/>
      <c r="E176" s="137"/>
      <c r="F176" s="145"/>
      <c r="G176" s="145"/>
      <c r="H176" s="145"/>
      <c r="I176" s="145"/>
      <c r="J176" s="236"/>
    </row>
    <row r="177" spans="2:10">
      <c r="B177" s="244"/>
      <c r="C177" s="137"/>
      <c r="D177" s="137"/>
      <c r="E177" s="137"/>
      <c r="F177" s="137"/>
      <c r="G177" s="137"/>
      <c r="H177" s="145"/>
      <c r="I177" s="145"/>
      <c r="J177" s="236"/>
    </row>
    <row r="178" spans="2:10" ht="20.100000000000001" customHeight="1">
      <c r="B178" s="344" t="s">
        <v>11</v>
      </c>
      <c r="C178" s="297"/>
      <c r="D178" s="131"/>
      <c r="E178" s="131"/>
      <c r="F178" s="131"/>
      <c r="G178" s="131"/>
      <c r="H178" s="145"/>
      <c r="I178" s="145"/>
      <c r="J178" s="351" t="s">
        <v>112</v>
      </c>
    </row>
    <row r="179" spans="2:10">
      <c r="B179" s="358" t="s">
        <v>96</v>
      </c>
      <c r="C179" s="302"/>
      <c r="D179" s="131"/>
      <c r="E179" s="131"/>
      <c r="F179" s="131"/>
      <c r="G179" s="131"/>
      <c r="H179" s="145"/>
      <c r="I179" s="145"/>
      <c r="J179" s="236"/>
    </row>
    <row r="180" spans="2:10">
      <c r="B180" s="237"/>
      <c r="C180" s="354" t="s">
        <v>54</v>
      </c>
      <c r="D180" s="129" t="s">
        <v>55</v>
      </c>
      <c r="E180" s="129" t="s">
        <v>56</v>
      </c>
      <c r="F180" s="129" t="s">
        <v>57</v>
      </c>
      <c r="G180" s="129" t="s">
        <v>58</v>
      </c>
      <c r="H180" s="145"/>
      <c r="I180" s="145"/>
      <c r="J180" s="236"/>
    </row>
    <row r="181" spans="2:10">
      <c r="B181" s="476" t="s">
        <v>83</v>
      </c>
      <c r="C181" s="169">
        <v>610</v>
      </c>
      <c r="D181" s="152">
        <v>605</v>
      </c>
      <c r="E181" s="152">
        <v>718</v>
      </c>
      <c r="F181" s="161"/>
      <c r="G181" s="152"/>
      <c r="H181" s="145"/>
      <c r="I181" s="145"/>
      <c r="J181" s="236"/>
    </row>
    <row r="182" spans="2:10">
      <c r="B182" s="468" t="s">
        <v>84</v>
      </c>
      <c r="C182" s="164">
        <v>684</v>
      </c>
      <c r="D182" s="163">
        <v>707</v>
      </c>
      <c r="E182" s="163">
        <v>823</v>
      </c>
      <c r="F182" s="163"/>
      <c r="G182" s="163"/>
      <c r="H182" s="145"/>
      <c r="I182" s="145"/>
      <c r="J182" s="236"/>
    </row>
    <row r="183" spans="2:10">
      <c r="B183" s="267"/>
      <c r="C183" s="131"/>
      <c r="D183" s="131"/>
      <c r="E183" s="131"/>
      <c r="F183" s="131"/>
      <c r="G183" s="131"/>
      <c r="H183" s="145"/>
      <c r="I183" s="145"/>
      <c r="J183" s="236"/>
    </row>
    <row r="184" spans="2:10" ht="17.100000000000001" customHeight="1">
      <c r="B184" s="561" t="s">
        <v>63</v>
      </c>
      <c r="C184" s="572"/>
      <c r="D184" s="572"/>
      <c r="E184" s="572"/>
      <c r="F184" s="562"/>
      <c r="G184" s="562"/>
      <c r="H184" s="562"/>
      <c r="I184" s="562"/>
      <c r="J184" s="563"/>
    </row>
    <row r="185" spans="2:10" ht="17.100000000000001" customHeight="1">
      <c r="B185" s="267" t="s">
        <v>113</v>
      </c>
      <c r="J185" s="20"/>
    </row>
    <row r="186" spans="2:10">
      <c r="B186" s="269"/>
      <c r="C186" s="148"/>
      <c r="D186" s="148"/>
      <c r="E186" s="148"/>
      <c r="F186" s="148"/>
      <c r="G186" s="148"/>
      <c r="H186" s="148"/>
      <c r="I186" s="148"/>
      <c r="J186" s="270"/>
    </row>
    <row r="187" spans="2:10">
      <c r="B187" s="80"/>
      <c r="D187" s="131"/>
      <c r="E187" s="131"/>
      <c r="F187" s="131"/>
      <c r="G187" s="131"/>
      <c r="H187" s="131"/>
      <c r="I187" s="131"/>
      <c r="J187" s="266"/>
    </row>
    <row r="188" spans="2:10" ht="20.100000000000001" customHeight="1">
      <c r="B188" s="346" t="s">
        <v>12</v>
      </c>
      <c r="C188" s="303"/>
      <c r="D188" s="131"/>
      <c r="E188" s="131"/>
      <c r="F188" s="131"/>
      <c r="G188" s="131"/>
      <c r="H188" s="131"/>
      <c r="I188" s="131"/>
      <c r="J188" s="351" t="s">
        <v>112</v>
      </c>
    </row>
    <row r="189" spans="2:10">
      <c r="B189" s="359" t="s">
        <v>96</v>
      </c>
      <c r="C189" s="304"/>
      <c r="D189" s="168"/>
      <c r="E189" s="168"/>
      <c r="F189" s="168"/>
      <c r="G189" s="168"/>
      <c r="H189" s="168"/>
      <c r="I189" s="168"/>
      <c r="J189" s="268"/>
    </row>
    <row r="190" spans="2:10">
      <c r="B190" s="237"/>
      <c r="C190" s="352" t="s">
        <v>54</v>
      </c>
      <c r="D190" s="129" t="s">
        <v>55</v>
      </c>
      <c r="E190" s="129" t="s">
        <v>56</v>
      </c>
      <c r="F190" s="129" t="s">
        <v>57</v>
      </c>
      <c r="G190" s="129" t="s">
        <v>58</v>
      </c>
      <c r="H190" s="168"/>
      <c r="I190" s="168"/>
      <c r="J190" s="268"/>
    </row>
    <row r="191" spans="2:10">
      <c r="B191" s="255" t="s">
        <v>83</v>
      </c>
      <c r="C191" s="167">
        <v>602</v>
      </c>
      <c r="D191" s="165">
        <v>599</v>
      </c>
      <c r="E191" s="165">
        <v>705</v>
      </c>
      <c r="F191" s="166"/>
      <c r="G191" s="165"/>
      <c r="H191" s="168"/>
      <c r="I191" s="168"/>
      <c r="J191" s="268"/>
    </row>
    <row r="192" spans="2:10">
      <c r="B192" s="468" t="s">
        <v>84</v>
      </c>
      <c r="C192" s="164">
        <v>631</v>
      </c>
      <c r="D192" s="163">
        <v>668</v>
      </c>
      <c r="E192" s="163">
        <v>759</v>
      </c>
      <c r="F192" s="163"/>
      <c r="G192" s="163"/>
      <c r="H192" s="168"/>
      <c r="I192" s="168"/>
      <c r="J192" s="268"/>
    </row>
    <row r="193" spans="2:10">
      <c r="B193" s="267"/>
      <c r="C193" s="131"/>
      <c r="D193" s="131"/>
      <c r="E193" s="131"/>
      <c r="F193" s="131"/>
      <c r="G193" s="131"/>
      <c r="H193" s="168"/>
      <c r="I193" s="168"/>
      <c r="J193" s="268"/>
    </row>
    <row r="194" spans="2:10" ht="17.100000000000001" customHeight="1">
      <c r="B194" s="363" t="s">
        <v>63</v>
      </c>
      <c r="C194" s="459"/>
      <c r="D194" s="459"/>
      <c r="E194" s="459"/>
      <c r="F194" s="459"/>
      <c r="G194" s="459"/>
      <c r="H194" s="459"/>
      <c r="I194" s="459"/>
      <c r="J194" s="364"/>
    </row>
    <row r="195" spans="2:10" ht="17.100000000000001" customHeight="1">
      <c r="B195" s="267" t="s">
        <v>114</v>
      </c>
      <c r="J195" s="20"/>
    </row>
    <row r="196" spans="2:10">
      <c r="B196" s="267"/>
      <c r="J196" s="20"/>
    </row>
    <row r="197" spans="2:10">
      <c r="B197" s="269"/>
      <c r="C197" s="148"/>
      <c r="D197" s="148"/>
      <c r="E197" s="148"/>
      <c r="F197" s="148"/>
      <c r="G197" s="148"/>
      <c r="H197" s="148"/>
      <c r="I197" s="148"/>
      <c r="J197" s="270"/>
    </row>
    <row r="198" spans="2:10" ht="20.100000000000001" customHeight="1">
      <c r="B198" s="346" t="s">
        <v>13</v>
      </c>
      <c r="C198" s="303"/>
      <c r="D198" s="131"/>
      <c r="E198" s="131"/>
      <c r="F198" s="131"/>
      <c r="G198" s="131"/>
      <c r="H198" s="131"/>
      <c r="I198" s="131"/>
      <c r="J198" s="351" t="s">
        <v>112</v>
      </c>
    </row>
    <row r="199" spans="2:10">
      <c r="B199" s="358" t="s">
        <v>115</v>
      </c>
      <c r="C199" s="302"/>
      <c r="D199" s="131"/>
      <c r="E199" s="131"/>
      <c r="F199" s="131"/>
      <c r="G199" s="131"/>
      <c r="H199" s="131"/>
      <c r="I199" s="131"/>
      <c r="J199" s="266"/>
    </row>
    <row r="200" spans="2:10">
      <c r="B200" s="237"/>
      <c r="C200" s="352" t="s">
        <v>54</v>
      </c>
      <c r="D200" s="129" t="s">
        <v>55</v>
      </c>
      <c r="E200" s="129" t="s">
        <v>56</v>
      </c>
      <c r="F200" s="129" t="s">
        <v>57</v>
      </c>
      <c r="G200" s="129" t="s">
        <v>58</v>
      </c>
      <c r="H200" s="131"/>
      <c r="I200" s="131"/>
      <c r="J200" s="266"/>
    </row>
    <row r="201" spans="2:10">
      <c r="B201" s="476" t="s">
        <v>83</v>
      </c>
      <c r="C201" s="162">
        <v>0.9868852459016394</v>
      </c>
      <c r="D201" s="151">
        <v>0.99008264462809914</v>
      </c>
      <c r="E201" s="151">
        <v>0.98199999999999998</v>
      </c>
      <c r="F201" s="161"/>
      <c r="G201" s="161"/>
      <c r="H201" s="131"/>
      <c r="I201" s="131"/>
      <c r="J201" s="266"/>
    </row>
    <row r="202" spans="2:10">
      <c r="B202" s="476" t="s">
        <v>84</v>
      </c>
      <c r="C202" s="162">
        <v>0.92251461988304095</v>
      </c>
      <c r="D202" s="151">
        <v>0.94483734087694482</v>
      </c>
      <c r="E202" s="151">
        <v>0.92200000000000004</v>
      </c>
      <c r="F202" s="161"/>
      <c r="G202" s="161"/>
      <c r="H202" s="131"/>
      <c r="I202" s="131"/>
      <c r="J202" s="266"/>
    </row>
    <row r="203" spans="2:10">
      <c r="B203" s="271" t="s">
        <v>116</v>
      </c>
      <c r="C203" s="160">
        <v>0.95</v>
      </c>
      <c r="D203" s="154">
        <v>0.96570121951219512</v>
      </c>
      <c r="E203" s="154">
        <v>0.95</v>
      </c>
      <c r="F203" s="159"/>
      <c r="G203" s="158"/>
      <c r="H203" s="131"/>
      <c r="I203" s="131"/>
      <c r="J203" s="266"/>
    </row>
    <row r="204" spans="2:10">
      <c r="B204" s="267"/>
      <c r="C204" s="131"/>
      <c r="D204" s="131"/>
      <c r="E204" s="131"/>
      <c r="F204" s="131"/>
      <c r="G204" s="131"/>
      <c r="H204" s="131"/>
      <c r="I204" s="131"/>
      <c r="J204" s="266"/>
    </row>
    <row r="205" spans="2:10">
      <c r="B205" s="554" t="s">
        <v>63</v>
      </c>
      <c r="C205" s="555"/>
      <c r="D205" s="555"/>
      <c r="E205" s="555"/>
      <c r="F205" s="555"/>
      <c r="G205" s="555"/>
      <c r="H205" s="555"/>
      <c r="I205" s="555"/>
      <c r="J205" s="556"/>
    </row>
    <row r="206" spans="2:10" ht="17.100000000000001" customHeight="1">
      <c r="B206" s="267" t="s">
        <v>117</v>
      </c>
      <c r="J206" s="20"/>
    </row>
    <row r="207" spans="2:10" ht="17.100000000000001" customHeight="1">
      <c r="B207" s="267" t="s">
        <v>118</v>
      </c>
      <c r="C207" s="131"/>
      <c r="D207" s="131"/>
      <c r="E207" s="131"/>
      <c r="F207" s="131"/>
      <c r="G207" s="131"/>
      <c r="H207" s="131"/>
      <c r="I207" s="131"/>
      <c r="J207" s="266"/>
    </row>
    <row r="208" spans="2:10">
      <c r="B208" s="269"/>
      <c r="C208" s="148"/>
      <c r="D208" s="148"/>
      <c r="E208" s="148"/>
      <c r="F208" s="148"/>
      <c r="G208" s="148"/>
      <c r="H208" s="148"/>
      <c r="I208" s="148"/>
      <c r="J208" s="270"/>
    </row>
    <row r="209" spans="1:13">
      <c r="B209" s="269"/>
      <c r="C209" s="148"/>
      <c r="D209" s="148"/>
      <c r="E209" s="148"/>
      <c r="F209" s="148"/>
      <c r="G209" s="148"/>
      <c r="H209" s="148"/>
      <c r="I209" s="148"/>
      <c r="J209" s="270"/>
    </row>
    <row r="210" spans="1:13" ht="21.95" customHeight="1">
      <c r="B210" s="343" t="s">
        <v>119</v>
      </c>
      <c r="C210" s="296"/>
      <c r="D210" s="148"/>
      <c r="E210" s="148"/>
      <c r="F210" s="148"/>
      <c r="G210" s="148"/>
      <c r="H210" s="148"/>
      <c r="I210" s="148"/>
      <c r="J210" s="270"/>
    </row>
    <row r="211" spans="1:13">
      <c r="B211" s="269"/>
      <c r="C211" s="148"/>
      <c r="D211" s="148"/>
      <c r="E211" s="148"/>
      <c r="F211" s="148"/>
      <c r="G211" s="148"/>
      <c r="H211" s="148"/>
      <c r="I211" s="148"/>
      <c r="J211" s="270"/>
    </row>
    <row r="212" spans="1:13" ht="20.100000000000001" customHeight="1">
      <c r="B212" s="344" t="s">
        <v>120</v>
      </c>
      <c r="C212" s="297"/>
      <c r="D212" s="157"/>
      <c r="E212" s="157"/>
      <c r="F212" s="157"/>
      <c r="G212" s="149"/>
      <c r="H212" s="149"/>
      <c r="I212" s="149"/>
      <c r="J212" s="349" t="s">
        <v>121</v>
      </c>
      <c r="K212" s="134"/>
      <c r="L212" s="128"/>
      <c r="M212" s="128"/>
    </row>
    <row r="213" spans="1:13">
      <c r="B213" s="357" t="s">
        <v>122</v>
      </c>
      <c r="C213" s="298"/>
      <c r="D213" s="147"/>
      <c r="E213" s="147"/>
      <c r="F213" s="147"/>
      <c r="G213" s="145"/>
      <c r="H213" s="145"/>
      <c r="I213" s="145"/>
      <c r="J213" s="460"/>
      <c r="K213" s="134"/>
      <c r="L213" s="128"/>
      <c r="M213" s="128"/>
    </row>
    <row r="214" spans="1:13">
      <c r="B214" s="237"/>
      <c r="C214" s="549" t="s">
        <v>54</v>
      </c>
      <c r="D214" s="550"/>
      <c r="E214" s="551" t="s">
        <v>55</v>
      </c>
      <c r="F214" s="550"/>
      <c r="G214" s="551" t="s">
        <v>123</v>
      </c>
      <c r="H214" s="550"/>
      <c r="I214" s="551" t="s">
        <v>124</v>
      </c>
      <c r="J214" s="552"/>
      <c r="K214" s="134"/>
      <c r="L214" s="128"/>
      <c r="M214" s="128"/>
    </row>
    <row r="215" spans="1:13">
      <c r="A215" s="524"/>
      <c r="B215" s="237"/>
      <c r="C215" s="355" t="s">
        <v>125</v>
      </c>
      <c r="D215" s="355" t="s">
        <v>126</v>
      </c>
      <c r="E215" s="156" t="s">
        <v>125</v>
      </c>
      <c r="F215" s="156" t="s">
        <v>126</v>
      </c>
      <c r="G215" s="156" t="s">
        <v>125</v>
      </c>
      <c r="H215" s="156" t="s">
        <v>126</v>
      </c>
      <c r="I215" s="156" t="s">
        <v>125</v>
      </c>
      <c r="J215" s="315" t="s">
        <v>126</v>
      </c>
      <c r="K215" s="134"/>
      <c r="L215" s="128"/>
      <c r="M215" s="128"/>
    </row>
    <row r="216" spans="1:13" ht="21.6">
      <c r="B216" s="247" t="s">
        <v>127</v>
      </c>
      <c r="C216" s="322">
        <v>2</v>
      </c>
      <c r="D216" s="323">
        <v>0.2</v>
      </c>
      <c r="E216" s="155">
        <v>4</v>
      </c>
      <c r="F216" s="154">
        <v>0.33300000000000002</v>
      </c>
      <c r="G216" s="155">
        <v>4</v>
      </c>
      <c r="H216" s="154">
        <v>0.44400000000000001</v>
      </c>
      <c r="I216" s="138">
        <v>3</v>
      </c>
      <c r="J216" s="316">
        <v>0.33300000000000002</v>
      </c>
      <c r="K216" s="134"/>
      <c r="L216" s="128"/>
      <c r="M216" s="128"/>
    </row>
    <row r="217" spans="1:13" ht="21.6">
      <c r="B217" s="476" t="s">
        <v>128</v>
      </c>
      <c r="C217" s="324">
        <v>50</v>
      </c>
      <c r="D217" s="325">
        <v>0.29599999999999999</v>
      </c>
      <c r="E217" s="152">
        <v>64</v>
      </c>
      <c r="F217" s="151">
        <v>0.308</v>
      </c>
      <c r="G217" s="152">
        <v>67</v>
      </c>
      <c r="H217" s="151">
        <v>0.27700000000000002</v>
      </c>
      <c r="I217" s="142">
        <v>70</v>
      </c>
      <c r="J217" s="317">
        <v>0.255</v>
      </c>
      <c r="K217" s="134"/>
      <c r="L217" s="128"/>
      <c r="M217" s="128"/>
    </row>
    <row r="218" spans="1:13" ht="21.6">
      <c r="B218" s="247" t="s">
        <v>79</v>
      </c>
      <c r="C218" s="322">
        <v>2652</v>
      </c>
      <c r="D218" s="323">
        <v>0.27900000000000003</v>
      </c>
      <c r="E218" s="155">
        <v>3028</v>
      </c>
      <c r="F218" s="154">
        <v>0.28630899999999998</v>
      </c>
      <c r="G218" s="155">
        <v>2921</v>
      </c>
      <c r="H218" s="154">
        <v>0.27900000000000003</v>
      </c>
      <c r="I218" s="138">
        <v>3014</v>
      </c>
      <c r="J218" s="316">
        <v>0.28100000000000003</v>
      </c>
      <c r="K218" s="134"/>
      <c r="L218" s="128"/>
      <c r="M218" s="128"/>
    </row>
    <row r="219" spans="1:13" ht="21.6">
      <c r="B219" s="476" t="s">
        <v>129</v>
      </c>
      <c r="C219" s="324">
        <v>5594</v>
      </c>
      <c r="D219" s="325">
        <v>0.32900000000000001</v>
      </c>
      <c r="E219" s="152">
        <v>6386</v>
      </c>
      <c r="F219" s="151">
        <v>0.32300000000000001</v>
      </c>
      <c r="G219" s="152">
        <v>6406</v>
      </c>
      <c r="H219" s="151">
        <v>0.314</v>
      </c>
      <c r="I219" s="142">
        <v>6959</v>
      </c>
      <c r="J219" s="317">
        <v>0.318</v>
      </c>
      <c r="K219" s="134"/>
      <c r="L219" s="128"/>
      <c r="M219" s="128"/>
    </row>
    <row r="220" spans="1:13">
      <c r="B220" s="318" t="s">
        <v>130</v>
      </c>
      <c r="C220" s="322">
        <v>8300</v>
      </c>
      <c r="D220" s="326">
        <v>0.311</v>
      </c>
      <c r="E220" s="155">
        <v>9488</v>
      </c>
      <c r="F220" s="154">
        <v>0.31</v>
      </c>
      <c r="G220" s="155">
        <v>9398</v>
      </c>
      <c r="H220" s="154">
        <v>0.30199999999999999</v>
      </c>
      <c r="I220" s="153">
        <v>10046</v>
      </c>
      <c r="J220" s="319">
        <v>0.30599999999999999</v>
      </c>
      <c r="K220" s="134"/>
      <c r="L220" s="128"/>
      <c r="M220" s="128"/>
    </row>
    <row r="221" spans="1:13">
      <c r="B221" s="320" t="s">
        <v>131</v>
      </c>
      <c r="C221" s="327">
        <v>8972</v>
      </c>
      <c r="D221" s="328">
        <v>0.31</v>
      </c>
      <c r="E221" s="152">
        <v>10026</v>
      </c>
      <c r="F221" s="151">
        <v>0.29799999999999999</v>
      </c>
      <c r="G221" s="152">
        <v>10021</v>
      </c>
      <c r="H221" s="151">
        <v>0.29699999999999999</v>
      </c>
      <c r="I221" s="150">
        <v>10535</v>
      </c>
      <c r="J221" s="321">
        <v>0.30399999999999999</v>
      </c>
      <c r="K221" s="134"/>
      <c r="L221" s="128"/>
      <c r="M221" s="128"/>
    </row>
    <row r="222" spans="1:13">
      <c r="B222" s="267"/>
      <c r="C222" s="131"/>
      <c r="D222" s="131"/>
      <c r="E222" s="131"/>
      <c r="F222" s="131"/>
      <c r="G222" s="131"/>
      <c r="H222" s="131"/>
      <c r="I222" s="131"/>
      <c r="J222" s="266"/>
      <c r="L222" s="128"/>
      <c r="M222" s="128"/>
    </row>
    <row r="223" spans="1:13">
      <c r="B223" s="314" t="s">
        <v>63</v>
      </c>
      <c r="C223" s="366"/>
      <c r="D223" s="366"/>
      <c r="E223" s="366"/>
      <c r="F223" s="366"/>
      <c r="G223" s="366"/>
      <c r="H223" s="366"/>
      <c r="I223" s="366"/>
      <c r="J223" s="458"/>
      <c r="L223" s="128"/>
      <c r="M223" s="128"/>
    </row>
    <row r="224" spans="1:13" ht="17.100000000000001" customHeight="1">
      <c r="B224" s="267" t="s">
        <v>132</v>
      </c>
      <c r="J224" s="20"/>
      <c r="K224" s="294"/>
      <c r="L224" s="128"/>
      <c r="M224" s="128"/>
    </row>
    <row r="225" spans="2:13" ht="17.100000000000001" customHeight="1">
      <c r="B225" s="267" t="s">
        <v>133</v>
      </c>
      <c r="J225" s="20"/>
      <c r="K225" s="148"/>
      <c r="L225" s="128"/>
      <c r="M225" s="128"/>
    </row>
    <row r="226" spans="2:13" ht="17.100000000000001" customHeight="1">
      <c r="B226" s="267"/>
      <c r="J226" s="20"/>
      <c r="K226" s="148"/>
      <c r="L226" s="128"/>
      <c r="M226" s="128"/>
    </row>
    <row r="227" spans="2:13" ht="20.100000000000001">
      <c r="B227" s="343" t="s">
        <v>134</v>
      </c>
      <c r="C227" s="296"/>
      <c r="D227" s="190"/>
      <c r="E227" s="190"/>
      <c r="F227" s="145"/>
      <c r="G227" s="145"/>
      <c r="H227" s="482"/>
      <c r="I227" s="482"/>
      <c r="J227" s="483"/>
      <c r="K227" s="128"/>
      <c r="L227" s="128"/>
      <c r="M227" s="128"/>
    </row>
    <row r="228" spans="2:13" ht="20.100000000000001">
      <c r="B228" s="343"/>
      <c r="C228" s="296"/>
      <c r="D228" s="190"/>
      <c r="E228" s="190"/>
      <c r="F228" s="145"/>
      <c r="G228" s="145"/>
      <c r="H228" s="482"/>
      <c r="I228" s="482"/>
      <c r="J228" s="483"/>
      <c r="K228" s="128"/>
      <c r="L228" s="128"/>
      <c r="M228" s="128"/>
    </row>
    <row r="229" spans="2:13" ht="18">
      <c r="B229" s="344" t="s">
        <v>16</v>
      </c>
      <c r="C229" s="297"/>
      <c r="D229" s="146"/>
      <c r="E229" s="146"/>
      <c r="F229" s="145"/>
      <c r="G229" s="145"/>
      <c r="H229" s="482"/>
      <c r="I229" s="482"/>
      <c r="J229" s="483"/>
      <c r="K229" s="128"/>
      <c r="L229" s="128"/>
      <c r="M229" s="128"/>
    </row>
    <row r="230" spans="2:13" ht="18">
      <c r="B230" s="357" t="s">
        <v>135</v>
      </c>
      <c r="C230" s="146"/>
      <c r="D230" s="146"/>
      <c r="E230" s="146"/>
      <c r="F230" s="145"/>
      <c r="G230" s="145"/>
      <c r="H230" s="482"/>
      <c r="I230" s="482"/>
      <c r="J230" s="483"/>
      <c r="K230" s="128"/>
      <c r="L230" s="128"/>
      <c r="M230" s="128"/>
    </row>
    <row r="231" spans="2:13">
      <c r="B231" s="465"/>
      <c r="C231" s="352" t="s">
        <v>54</v>
      </c>
      <c r="D231" s="129" t="s">
        <v>55</v>
      </c>
      <c r="E231" s="129" t="s">
        <v>56</v>
      </c>
      <c r="F231" s="145"/>
      <c r="G231" s="145"/>
      <c r="H231" s="482"/>
      <c r="I231" s="482"/>
      <c r="J231" s="483"/>
      <c r="K231" s="128"/>
      <c r="L231" s="128"/>
      <c r="M231" s="128"/>
    </row>
    <row r="232" spans="2:13">
      <c r="B232" s="466" t="s">
        <v>136</v>
      </c>
      <c r="C232" s="510">
        <v>1.02</v>
      </c>
      <c r="D232" s="513">
        <v>1.04</v>
      </c>
      <c r="E232" s="513">
        <v>1.03</v>
      </c>
      <c r="F232" s="145"/>
      <c r="G232" s="145"/>
      <c r="H232" s="482"/>
      <c r="I232" s="482"/>
      <c r="J232" s="483"/>
      <c r="K232" s="128"/>
      <c r="L232" s="128"/>
      <c r="M232" s="128"/>
    </row>
    <row r="233" spans="2:13">
      <c r="B233" s="467" t="s">
        <v>137</v>
      </c>
      <c r="C233" s="511">
        <v>0.97</v>
      </c>
      <c r="D233" s="514">
        <v>0.97</v>
      </c>
      <c r="E233" s="514">
        <v>0.96</v>
      </c>
      <c r="F233" s="145"/>
      <c r="G233" s="145"/>
      <c r="H233" s="482"/>
      <c r="I233" s="482"/>
      <c r="J233" s="483"/>
      <c r="K233" s="128"/>
      <c r="L233" s="128"/>
      <c r="M233" s="128"/>
    </row>
    <row r="234" spans="2:13">
      <c r="B234" s="466" t="s">
        <v>138</v>
      </c>
      <c r="C234" s="510">
        <v>0.88</v>
      </c>
      <c r="D234" s="513">
        <v>0.88</v>
      </c>
      <c r="E234" s="513">
        <v>0.85</v>
      </c>
      <c r="F234" s="145"/>
      <c r="G234" s="145"/>
      <c r="H234" s="482"/>
      <c r="I234" s="482"/>
      <c r="J234" s="483"/>
      <c r="K234" s="128"/>
      <c r="L234" s="128"/>
      <c r="M234" s="128"/>
    </row>
    <row r="235" spans="2:13">
      <c r="B235" s="464" t="s">
        <v>139</v>
      </c>
      <c r="C235" s="512">
        <v>0.93</v>
      </c>
      <c r="D235" s="514">
        <v>0.93</v>
      </c>
      <c r="E235" s="514">
        <v>0.91</v>
      </c>
      <c r="F235" s="145"/>
      <c r="G235" s="145"/>
      <c r="H235" s="482"/>
      <c r="I235" s="482"/>
      <c r="J235" s="483"/>
      <c r="K235" s="128"/>
      <c r="L235" s="128"/>
      <c r="M235" s="128"/>
    </row>
    <row r="236" spans="2:13">
      <c r="B236" s="476"/>
      <c r="C236" s="477"/>
      <c r="D236" s="477"/>
      <c r="E236" s="477"/>
      <c r="F236" s="145"/>
      <c r="G236" s="145"/>
      <c r="H236" s="482"/>
      <c r="I236" s="482"/>
      <c r="J236" s="483"/>
      <c r="K236" s="128"/>
      <c r="L236" s="128"/>
      <c r="M236" s="128"/>
    </row>
    <row r="237" spans="2:13">
      <c r="B237" s="476" t="s">
        <v>63</v>
      </c>
      <c r="C237" s="477"/>
      <c r="D237" s="477"/>
      <c r="E237" s="477"/>
      <c r="F237" s="226"/>
      <c r="G237" s="226"/>
      <c r="H237" s="226"/>
      <c r="I237" s="226"/>
      <c r="J237" s="478"/>
      <c r="K237" s="128"/>
      <c r="L237" s="128"/>
      <c r="M237" s="128"/>
    </row>
    <row r="238" spans="2:13">
      <c r="B238" s="561" t="s">
        <v>140</v>
      </c>
      <c r="C238" s="562"/>
      <c r="D238" s="562"/>
      <c r="E238" s="562"/>
      <c r="F238" s="562"/>
      <c r="G238" s="562"/>
      <c r="H238" s="562"/>
      <c r="I238" s="562"/>
      <c r="J238" s="563"/>
      <c r="K238" s="128"/>
      <c r="L238" s="128"/>
      <c r="M238" s="128"/>
    </row>
    <row r="239" spans="2:13">
      <c r="B239" s="463" t="s">
        <v>141</v>
      </c>
      <c r="C239" s="477"/>
      <c r="D239" s="477"/>
      <c r="E239" s="477"/>
      <c r="F239" s="482"/>
      <c r="G239" s="482"/>
      <c r="H239" s="482"/>
      <c r="I239" s="482"/>
      <c r="J239" s="483"/>
      <c r="K239" s="128"/>
      <c r="L239" s="128"/>
      <c r="M239" s="128"/>
    </row>
    <row r="240" spans="2:13">
      <c r="B240" s="244" t="s">
        <v>142</v>
      </c>
      <c r="C240" s="477"/>
      <c r="D240" s="477"/>
      <c r="E240" s="477"/>
      <c r="F240" s="482"/>
      <c r="G240" s="482"/>
      <c r="H240" s="482"/>
      <c r="I240" s="482"/>
      <c r="J240" s="483"/>
      <c r="K240" s="128"/>
      <c r="L240" s="128"/>
      <c r="M240" s="128"/>
    </row>
    <row r="241" spans="2:13">
      <c r="B241" s="244" t="s">
        <v>143</v>
      </c>
      <c r="C241" s="477"/>
      <c r="D241" s="477"/>
      <c r="E241" s="477"/>
      <c r="F241" s="482"/>
      <c r="G241" s="482"/>
      <c r="H241" s="482"/>
      <c r="I241" s="482"/>
      <c r="J241" s="483"/>
      <c r="K241" s="128"/>
      <c r="L241" s="128"/>
      <c r="M241" s="128"/>
    </row>
    <row r="242" spans="2:13">
      <c r="B242" s="269"/>
      <c r="C242" s="148"/>
      <c r="D242" s="148"/>
      <c r="E242" s="148"/>
      <c r="F242" s="148"/>
      <c r="G242" s="148"/>
      <c r="H242" s="148"/>
      <c r="I242" s="148"/>
      <c r="J242" s="270"/>
      <c r="K242" s="128"/>
      <c r="L242" s="128"/>
      <c r="M242" s="128"/>
    </row>
    <row r="243" spans="2:13" ht="20.100000000000001" customHeight="1">
      <c r="B243" s="344" t="s">
        <v>17</v>
      </c>
      <c r="C243" s="297"/>
      <c r="D243" s="146"/>
      <c r="E243" s="146"/>
      <c r="F243" s="148"/>
      <c r="G243" s="148"/>
      <c r="H243" s="148"/>
      <c r="I243" s="148"/>
      <c r="J243" s="350" t="s">
        <v>121</v>
      </c>
      <c r="K243" s="128"/>
      <c r="L243" s="128"/>
      <c r="M243" s="128"/>
    </row>
    <row r="244" spans="2:13" ht="18">
      <c r="B244" s="357" t="s">
        <v>77</v>
      </c>
      <c r="C244" s="298"/>
      <c r="D244" s="147"/>
      <c r="E244" s="147"/>
      <c r="F244" s="146"/>
      <c r="G244" s="145"/>
      <c r="H244" s="148"/>
      <c r="I244" s="148"/>
      <c r="J244" s="270"/>
      <c r="K244" s="134"/>
      <c r="L244" s="128"/>
      <c r="M244" s="128"/>
    </row>
    <row r="245" spans="2:13">
      <c r="B245" s="237"/>
      <c r="C245" s="352" t="s">
        <v>54</v>
      </c>
      <c r="D245" s="129" t="s">
        <v>55</v>
      </c>
      <c r="E245" s="129" t="s">
        <v>123</v>
      </c>
      <c r="F245" s="129" t="s">
        <v>57</v>
      </c>
      <c r="G245" s="129" t="s">
        <v>58</v>
      </c>
      <c r="H245" s="148"/>
      <c r="I245" s="148"/>
      <c r="J245" s="270"/>
      <c r="K245" s="134"/>
      <c r="L245" s="128"/>
      <c r="M245" s="128"/>
    </row>
    <row r="246" spans="2:13">
      <c r="B246" s="247" t="s">
        <v>144</v>
      </c>
      <c r="C246" s="141">
        <v>6.9</v>
      </c>
      <c r="D246" s="139">
        <v>4.2699999999999996</v>
      </c>
      <c r="E246" s="139">
        <v>6</v>
      </c>
      <c r="F246" s="138">
        <v>3.7</v>
      </c>
      <c r="G246" s="138">
        <v>4.4000000000000004</v>
      </c>
      <c r="H246" s="148"/>
      <c r="I246" s="148"/>
      <c r="J246" s="270"/>
      <c r="K246" s="134"/>
      <c r="L246" s="128"/>
      <c r="M246" s="128"/>
    </row>
    <row r="247" spans="2:13">
      <c r="B247" s="247" t="s">
        <v>84</v>
      </c>
      <c r="C247" s="141"/>
      <c r="D247" s="139"/>
      <c r="E247" s="139"/>
      <c r="F247" s="138"/>
      <c r="G247" s="138"/>
      <c r="H247" s="148"/>
      <c r="I247" s="148"/>
      <c r="J247" s="270"/>
      <c r="K247" s="134"/>
      <c r="L247" s="128"/>
      <c r="M247" s="128"/>
    </row>
    <row r="248" spans="2:13">
      <c r="B248" s="476" t="s">
        <v>101</v>
      </c>
      <c r="C248" s="144">
        <v>32</v>
      </c>
      <c r="D248" s="143">
        <v>29.03</v>
      </c>
      <c r="E248" s="143">
        <v>33.5</v>
      </c>
      <c r="F248" s="142">
        <v>23.1</v>
      </c>
      <c r="G248" s="142">
        <v>24.2</v>
      </c>
      <c r="H248" s="148"/>
      <c r="I248" s="148"/>
      <c r="J248" s="270"/>
      <c r="K248" s="134"/>
      <c r="L248" s="128"/>
      <c r="M248" s="128"/>
    </row>
    <row r="249" spans="2:13">
      <c r="B249" s="476" t="s">
        <v>84</v>
      </c>
      <c r="C249" s="144"/>
      <c r="D249" s="143"/>
      <c r="E249" s="143"/>
      <c r="F249" s="142"/>
      <c r="G249" s="142"/>
      <c r="H249" s="148"/>
      <c r="I249" s="148"/>
      <c r="J249" s="270"/>
      <c r="K249" s="134"/>
      <c r="L249" s="128"/>
      <c r="M249" s="128"/>
    </row>
    <row r="250" spans="2:13">
      <c r="B250" s="247" t="s">
        <v>102</v>
      </c>
      <c r="C250" s="141">
        <v>32.9</v>
      </c>
      <c r="D250" s="139">
        <v>34.729999999999997</v>
      </c>
      <c r="E250" s="139">
        <v>32.799999999999997</v>
      </c>
      <c r="F250" s="138">
        <v>29.3</v>
      </c>
      <c r="G250" s="138">
        <v>29.4</v>
      </c>
      <c r="H250" s="148"/>
      <c r="I250" s="148"/>
      <c r="J250" s="270"/>
      <c r="K250" s="134"/>
      <c r="L250" s="128"/>
      <c r="M250" s="128"/>
    </row>
    <row r="251" spans="2:13">
      <c r="B251" s="247" t="s">
        <v>84</v>
      </c>
      <c r="C251" s="141"/>
      <c r="D251" s="139"/>
      <c r="E251" s="139"/>
      <c r="F251" s="138"/>
      <c r="G251" s="138"/>
      <c r="H251" s="148"/>
      <c r="I251" s="148"/>
      <c r="J251" s="270"/>
      <c r="K251" s="134"/>
      <c r="L251" s="128"/>
      <c r="M251" s="128"/>
    </row>
    <row r="252" spans="2:13">
      <c r="B252" s="476" t="s">
        <v>103</v>
      </c>
      <c r="C252" s="144">
        <v>20.9</v>
      </c>
      <c r="D252" s="143">
        <v>22.95</v>
      </c>
      <c r="E252" s="143">
        <v>19.899999999999999</v>
      </c>
      <c r="F252" s="142">
        <v>27.9</v>
      </c>
      <c r="G252" s="142">
        <v>27</v>
      </c>
      <c r="H252" s="148"/>
      <c r="I252" s="148"/>
      <c r="J252" s="270"/>
      <c r="K252" s="134"/>
      <c r="L252" s="128"/>
      <c r="M252" s="128"/>
    </row>
    <row r="253" spans="2:13">
      <c r="B253" s="476" t="s">
        <v>84</v>
      </c>
      <c r="C253" s="144"/>
      <c r="D253" s="143"/>
      <c r="E253" s="143"/>
      <c r="F253" s="142"/>
      <c r="G253" s="142"/>
      <c r="H253" s="148"/>
      <c r="I253" s="148"/>
      <c r="J253" s="270"/>
      <c r="K253" s="134"/>
      <c r="L253" s="128"/>
      <c r="M253" s="128"/>
    </row>
    <row r="254" spans="2:13">
      <c r="B254" s="247" t="s">
        <v>145</v>
      </c>
      <c r="C254" s="141">
        <v>7.3</v>
      </c>
      <c r="D254" s="139">
        <v>9.02</v>
      </c>
      <c r="E254" s="139">
        <v>7.8</v>
      </c>
      <c r="F254" s="138">
        <v>16</v>
      </c>
      <c r="G254" s="138">
        <v>14.9</v>
      </c>
      <c r="H254" s="148"/>
      <c r="I254" s="148"/>
      <c r="J254" s="270"/>
      <c r="K254" s="134"/>
      <c r="L254" s="128"/>
      <c r="M254" s="128"/>
    </row>
    <row r="255" spans="2:13">
      <c r="B255" s="247" t="s">
        <v>84</v>
      </c>
      <c r="C255" s="140"/>
      <c r="D255" s="139"/>
      <c r="E255" s="139"/>
      <c r="F255" s="138"/>
      <c r="G255" s="138"/>
      <c r="H255" s="148"/>
      <c r="I255" s="148"/>
      <c r="J255" s="270"/>
      <c r="K255" s="134"/>
      <c r="L255" s="128"/>
      <c r="M255" s="128"/>
    </row>
    <row r="256" spans="2:13">
      <c r="B256" s="248"/>
      <c r="C256" s="136"/>
      <c r="D256" s="136"/>
      <c r="E256" s="136"/>
      <c r="H256" s="145"/>
      <c r="I256" s="145"/>
      <c r="J256" s="236"/>
      <c r="K256" s="134"/>
      <c r="L256" s="128"/>
      <c r="M256" s="128"/>
    </row>
    <row r="257" spans="2:13" ht="17.100000000000001" customHeight="1">
      <c r="B257" s="554" t="s">
        <v>63</v>
      </c>
      <c r="C257" s="555"/>
      <c r="D257" s="555"/>
      <c r="E257" s="555"/>
      <c r="F257" s="555"/>
      <c r="G257" s="555"/>
      <c r="H257" s="555"/>
      <c r="I257" s="555"/>
      <c r="J257" s="556"/>
      <c r="K257" s="134"/>
      <c r="L257" s="128"/>
      <c r="M257" s="128"/>
    </row>
    <row r="258" spans="2:13" ht="24" customHeight="1">
      <c r="B258" s="538" t="s">
        <v>146</v>
      </c>
      <c r="C258" s="539"/>
      <c r="D258" s="539"/>
      <c r="E258" s="539"/>
      <c r="F258" s="539"/>
      <c r="G258" s="539"/>
      <c r="H258" s="539"/>
      <c r="I258" s="539"/>
      <c r="J258" s="540"/>
      <c r="K258" s="134"/>
      <c r="L258" s="128"/>
      <c r="M258" s="128"/>
    </row>
    <row r="259" spans="2:13" ht="15" customHeight="1">
      <c r="B259" s="244"/>
      <c r="C259" s="137"/>
      <c r="D259" s="137"/>
      <c r="E259" s="137"/>
      <c r="F259" s="136"/>
      <c r="G259" s="136"/>
      <c r="H259" s="135"/>
      <c r="I259" s="135"/>
      <c r="J259" s="457"/>
      <c r="K259" s="134"/>
      <c r="L259" s="128"/>
      <c r="M259" s="128"/>
    </row>
    <row r="260" spans="2:13">
      <c r="B260" s="244"/>
      <c r="C260" s="137"/>
      <c r="D260" s="137"/>
      <c r="E260" s="137"/>
      <c r="F260" s="136"/>
      <c r="G260" s="136"/>
      <c r="H260" s="135"/>
      <c r="I260" s="135"/>
      <c r="J260" s="457"/>
      <c r="K260" s="134"/>
      <c r="L260" s="128"/>
      <c r="M260" s="128"/>
    </row>
    <row r="261" spans="2:13" ht="20.100000000000001">
      <c r="B261" s="343" t="s">
        <v>147</v>
      </c>
      <c r="C261" s="124"/>
      <c r="D261" s="125"/>
      <c r="E261" s="125"/>
      <c r="F261" s="125"/>
      <c r="G261" s="125"/>
      <c r="H261" s="125"/>
      <c r="I261" s="125"/>
      <c r="J261" s="278"/>
      <c r="K261" s="134"/>
      <c r="L261" s="128"/>
      <c r="M261" s="128"/>
    </row>
    <row r="262" spans="2:13">
      <c r="B262" s="277"/>
      <c r="C262" s="124"/>
      <c r="D262" s="125"/>
      <c r="E262" s="125"/>
      <c r="F262" s="125"/>
      <c r="G262" s="125"/>
      <c r="H262" s="125"/>
      <c r="I262" s="125"/>
      <c r="J262" s="278"/>
      <c r="K262" s="134"/>
      <c r="L262" s="128"/>
      <c r="M262" s="128"/>
    </row>
    <row r="263" spans="2:13" ht="18">
      <c r="B263" s="347" t="s">
        <v>148</v>
      </c>
      <c r="C263" s="124"/>
      <c r="D263" s="125"/>
      <c r="E263" s="125"/>
      <c r="F263" s="125"/>
      <c r="G263" s="125"/>
      <c r="H263" s="125"/>
      <c r="I263" s="125"/>
      <c r="J263" s="278"/>
      <c r="K263" s="134"/>
      <c r="L263" s="128"/>
      <c r="M263" s="128"/>
    </row>
    <row r="264" spans="2:13">
      <c r="B264" s="265"/>
      <c r="E264" s="125"/>
      <c r="F264" s="125"/>
      <c r="G264" s="125"/>
      <c r="H264" s="125"/>
      <c r="I264" s="125"/>
      <c r="J264" s="278"/>
      <c r="K264" s="134"/>
      <c r="L264" s="128"/>
      <c r="M264" s="128"/>
    </row>
    <row r="265" spans="2:13" s="506" customFormat="1" ht="17.100000000000001" customHeight="1">
      <c r="B265" s="507"/>
      <c r="D265" s="352" t="s">
        <v>54</v>
      </c>
      <c r="E265" s="508"/>
      <c r="F265" s="508"/>
      <c r="G265" s="508"/>
      <c r="H265" s="508"/>
      <c r="I265" s="508"/>
      <c r="J265" s="509"/>
      <c r="K265" s="126"/>
      <c r="L265" s="126"/>
      <c r="M265" s="126"/>
    </row>
    <row r="266" spans="2:13" ht="24" customHeight="1">
      <c r="B266" s="542" t="s">
        <v>149</v>
      </c>
      <c r="C266" s="543"/>
      <c r="D266" s="356">
        <v>1.7849999999999999</v>
      </c>
      <c r="E266" s="125"/>
      <c r="F266" s="125"/>
      <c r="G266" s="125"/>
      <c r="H266" s="125"/>
      <c r="I266" s="125"/>
      <c r="J266" s="278"/>
      <c r="K266" s="134"/>
      <c r="L266" s="128"/>
      <c r="M266" s="128"/>
    </row>
    <row r="267" spans="2:13" ht="27.95" customHeight="1">
      <c r="B267" s="544" t="s">
        <v>150</v>
      </c>
      <c r="C267" s="545"/>
      <c r="D267" s="187">
        <v>8.9999999999999993E-3</v>
      </c>
      <c r="E267" s="125"/>
      <c r="F267" s="125"/>
      <c r="G267" s="125"/>
      <c r="H267" s="125"/>
      <c r="I267" s="125"/>
      <c r="J267" s="278"/>
      <c r="K267" s="134"/>
      <c r="L267" s="128"/>
      <c r="M267" s="128"/>
    </row>
    <row r="268" spans="2:13">
      <c r="B268" s="277"/>
      <c r="C268" s="480"/>
      <c r="D268" s="480"/>
      <c r="E268" s="480"/>
      <c r="F268" s="480"/>
      <c r="G268" s="480"/>
      <c r="H268" s="480"/>
      <c r="I268" s="480"/>
      <c r="J268" s="481"/>
      <c r="K268" s="134"/>
      <c r="L268" s="128"/>
      <c r="M268" s="128"/>
    </row>
    <row r="269" spans="2:13">
      <c r="B269" s="479" t="s">
        <v>63</v>
      </c>
      <c r="C269" s="474"/>
      <c r="D269" s="474"/>
      <c r="E269" s="474"/>
      <c r="F269" s="474"/>
      <c r="G269" s="474"/>
      <c r="H269" s="474"/>
      <c r="I269" s="474"/>
      <c r="J269" s="475"/>
      <c r="K269" s="134"/>
      <c r="L269" s="128"/>
      <c r="M269" s="128"/>
    </row>
    <row r="270" spans="2:13" ht="24" customHeight="1">
      <c r="B270" s="538" t="s">
        <v>151</v>
      </c>
      <c r="C270" s="539"/>
      <c r="D270" s="539"/>
      <c r="E270" s="539"/>
      <c r="F270" s="539"/>
      <c r="G270" s="539"/>
      <c r="H270" s="539"/>
      <c r="I270" s="539"/>
      <c r="J270" s="540"/>
      <c r="K270" s="134"/>
      <c r="L270" s="128"/>
      <c r="M270" s="128"/>
    </row>
    <row r="271" spans="2:13">
      <c r="B271" s="244"/>
      <c r="C271" s="137"/>
      <c r="D271" s="137"/>
      <c r="E271" s="137"/>
      <c r="F271" s="136"/>
      <c r="G271" s="136"/>
      <c r="H271" s="135"/>
      <c r="I271" s="135"/>
      <c r="J271" s="457"/>
      <c r="K271" s="134"/>
      <c r="L271" s="128"/>
      <c r="M271" s="128"/>
    </row>
    <row r="272" spans="2:13">
      <c r="B272" s="269"/>
      <c r="C272" s="148"/>
      <c r="D272" s="128"/>
      <c r="E272" s="128"/>
      <c r="F272" s="128"/>
      <c r="G272" s="128"/>
      <c r="H272" s="128"/>
      <c r="I272" s="128"/>
      <c r="J272" s="233"/>
      <c r="K272" s="134"/>
      <c r="L272" s="128"/>
      <c r="M272" s="128"/>
    </row>
    <row r="273" spans="2:13" ht="21.95" customHeight="1">
      <c r="B273" s="343" t="s">
        <v>152</v>
      </c>
      <c r="C273" s="296"/>
      <c r="D273" s="128"/>
      <c r="E273" s="128"/>
      <c r="F273" s="128"/>
      <c r="G273" s="128"/>
      <c r="H273" s="128"/>
      <c r="I273" s="128"/>
      <c r="J273" s="233"/>
      <c r="K273" s="134"/>
      <c r="L273" s="128"/>
      <c r="M273" s="128"/>
    </row>
    <row r="274" spans="2:13" ht="17.100000000000001" customHeight="1">
      <c r="B274" s="234"/>
      <c r="C274" s="296"/>
      <c r="D274" s="128"/>
      <c r="E274" s="128"/>
      <c r="F274" s="128"/>
      <c r="G274" s="128"/>
      <c r="H274" s="128"/>
      <c r="I274" s="128"/>
      <c r="J274" s="233"/>
      <c r="K274" s="134"/>
      <c r="L274" s="128"/>
      <c r="M274" s="128"/>
    </row>
    <row r="275" spans="2:13" ht="20.100000000000001" customHeight="1">
      <c r="B275" s="346" t="s">
        <v>19</v>
      </c>
      <c r="C275" s="303"/>
      <c r="D275" s="128"/>
      <c r="E275" s="128"/>
      <c r="F275" s="128"/>
      <c r="G275" s="128"/>
      <c r="H275" s="128"/>
      <c r="I275" s="128"/>
      <c r="J275" s="349" t="s">
        <v>110</v>
      </c>
      <c r="K275" s="2"/>
      <c r="L275" s="128"/>
      <c r="M275" s="128"/>
    </row>
    <row r="276" spans="2:13">
      <c r="B276" s="358" t="s">
        <v>153</v>
      </c>
      <c r="C276" s="302"/>
      <c r="D276" s="128"/>
      <c r="E276" s="128"/>
      <c r="F276" s="128"/>
      <c r="G276" s="128"/>
      <c r="H276" s="128"/>
      <c r="I276" s="453"/>
      <c r="J276" s="454"/>
      <c r="K276" s="2"/>
      <c r="L276" s="128"/>
      <c r="M276" s="128"/>
    </row>
    <row r="277" spans="2:13" ht="26.45">
      <c r="B277" s="276"/>
      <c r="C277" s="352" t="s">
        <v>54</v>
      </c>
      <c r="D277" s="129" t="s">
        <v>55</v>
      </c>
      <c r="E277" s="129" t="s">
        <v>56</v>
      </c>
      <c r="F277" s="129" t="s">
        <v>57</v>
      </c>
      <c r="G277" s="129" t="s">
        <v>58</v>
      </c>
      <c r="H277" s="129" t="s">
        <v>59</v>
      </c>
      <c r="I277" s="453"/>
      <c r="J277" s="454"/>
      <c r="K277" s="2"/>
      <c r="L277" s="128"/>
      <c r="M277" s="128"/>
    </row>
    <row r="278" spans="2:13">
      <c r="B278" s="273" t="s">
        <v>154</v>
      </c>
      <c r="C278" s="557">
        <v>211</v>
      </c>
      <c r="D278" s="564">
        <v>252</v>
      </c>
      <c r="E278" s="541">
        <v>297</v>
      </c>
      <c r="F278" s="541">
        <v>339</v>
      </c>
      <c r="G278" s="541">
        <v>434</v>
      </c>
      <c r="H278" s="536">
        <f>(C278-D278)/D278*100</f>
        <v>-16.269841269841269</v>
      </c>
      <c r="I278" s="131"/>
      <c r="J278" s="266"/>
      <c r="K278" s="2"/>
      <c r="L278" s="128"/>
      <c r="M278" s="128"/>
    </row>
    <row r="279" spans="2:13">
      <c r="B279" s="273" t="s">
        <v>155</v>
      </c>
      <c r="C279" s="557"/>
      <c r="D279" s="564"/>
      <c r="E279" s="541"/>
      <c r="F279" s="541"/>
      <c r="G279" s="541"/>
      <c r="H279" s="536"/>
      <c r="I279" s="131"/>
      <c r="J279" s="266"/>
      <c r="K279" s="2"/>
      <c r="L279" s="128"/>
      <c r="M279" s="128"/>
    </row>
    <row r="280" spans="2:13">
      <c r="B280" s="74" t="s">
        <v>156</v>
      </c>
      <c r="C280" s="558">
        <v>1019</v>
      </c>
      <c r="D280" s="546">
        <v>966</v>
      </c>
      <c r="E280" s="547">
        <v>1237</v>
      </c>
      <c r="F280" s="547">
        <v>1122</v>
      </c>
      <c r="G280" s="547">
        <v>1533</v>
      </c>
      <c r="H280" s="565">
        <f>(C280-D280)/D280*100</f>
        <v>5.4865424430641827</v>
      </c>
      <c r="I280" s="131"/>
      <c r="J280" s="266"/>
      <c r="K280" s="2"/>
      <c r="L280" s="128"/>
      <c r="M280" s="128"/>
    </row>
    <row r="281" spans="2:13">
      <c r="B281" s="74" t="s">
        <v>155</v>
      </c>
      <c r="C281" s="558"/>
      <c r="D281" s="546"/>
      <c r="E281" s="547"/>
      <c r="F281" s="547"/>
      <c r="G281" s="547"/>
      <c r="H281" s="565"/>
      <c r="I281" s="131"/>
      <c r="J281" s="20"/>
      <c r="K281" s="2"/>
      <c r="L281" s="128"/>
      <c r="M281" s="128"/>
    </row>
    <row r="282" spans="2:13">
      <c r="B282" s="273" t="s">
        <v>157</v>
      </c>
      <c r="C282" s="557">
        <v>0</v>
      </c>
      <c r="D282" s="564">
        <v>0</v>
      </c>
      <c r="E282" s="541">
        <v>0</v>
      </c>
      <c r="F282" s="541">
        <v>1</v>
      </c>
      <c r="G282" s="541">
        <v>0</v>
      </c>
      <c r="H282" s="536">
        <v>0</v>
      </c>
      <c r="I282" s="131"/>
      <c r="J282" s="266"/>
      <c r="K282" s="2"/>
      <c r="L282" s="128"/>
      <c r="M282" s="128"/>
    </row>
    <row r="283" spans="2:13">
      <c r="B283" s="273" t="s">
        <v>155</v>
      </c>
      <c r="C283" s="559"/>
      <c r="D283" s="564"/>
      <c r="E283" s="541"/>
      <c r="F283" s="541"/>
      <c r="G283" s="541"/>
      <c r="H283" s="536"/>
      <c r="I283" s="131"/>
      <c r="J283" s="266"/>
      <c r="K283" s="2"/>
      <c r="L283" s="128"/>
      <c r="M283" s="128"/>
    </row>
    <row r="284" spans="2:13">
      <c r="B284" s="273"/>
      <c r="C284" s="470"/>
      <c r="D284" s="470"/>
      <c r="E284" s="470"/>
      <c r="F284" s="470"/>
      <c r="G284" s="470"/>
      <c r="H284" s="470"/>
      <c r="I284" s="470"/>
      <c r="J284" s="266"/>
      <c r="K284" s="2"/>
      <c r="L284" s="128"/>
      <c r="M284" s="128"/>
    </row>
    <row r="285" spans="2:13" ht="17.100000000000001" customHeight="1">
      <c r="B285" s="314" t="s">
        <v>63</v>
      </c>
      <c r="C285" s="366"/>
      <c r="D285" s="366"/>
      <c r="E285" s="366"/>
      <c r="F285" s="366"/>
      <c r="G285" s="366"/>
      <c r="H285" s="366"/>
      <c r="I285" s="366"/>
      <c r="J285" s="458"/>
      <c r="K285" s="2"/>
      <c r="L285" s="128"/>
      <c r="M285" s="128"/>
    </row>
    <row r="286" spans="2:13" ht="17.100000000000001" customHeight="1">
      <c r="B286" s="267" t="s">
        <v>158</v>
      </c>
      <c r="C286" s="305"/>
      <c r="D286" s="470"/>
      <c r="E286" s="470"/>
      <c r="F286" s="470"/>
      <c r="G286" s="470"/>
      <c r="H286" s="470"/>
      <c r="I286" s="470"/>
      <c r="J286" s="290"/>
      <c r="K286" s="2"/>
      <c r="L286" s="128"/>
      <c r="M286" s="128"/>
    </row>
    <row r="287" spans="2:13">
      <c r="B287" s="272"/>
      <c r="C287" s="305"/>
      <c r="D287" s="470"/>
      <c r="E287" s="470"/>
      <c r="F287" s="470"/>
      <c r="G287" s="470"/>
      <c r="H287" s="470"/>
      <c r="I287" s="470"/>
      <c r="J287" s="290"/>
      <c r="K287" s="2"/>
      <c r="L287" s="128"/>
      <c r="M287" s="128"/>
    </row>
    <row r="288" spans="2:13">
      <c r="B288" s="274"/>
      <c r="C288" s="128"/>
      <c r="D288" s="128"/>
      <c r="E288" s="128"/>
      <c r="F288" s="128"/>
      <c r="G288" s="128"/>
      <c r="H288" s="128"/>
      <c r="I288" s="128"/>
      <c r="J288" s="233"/>
      <c r="K288" s="2"/>
      <c r="L288" s="128"/>
      <c r="M288" s="128"/>
    </row>
    <row r="289" spans="2:12" ht="20.100000000000001" customHeight="1">
      <c r="B289" s="347" t="s">
        <v>20</v>
      </c>
      <c r="C289" s="130"/>
      <c r="D289" s="130"/>
      <c r="E289" s="130"/>
      <c r="F289" s="130"/>
      <c r="G289" s="130"/>
      <c r="H289" s="130"/>
      <c r="I289" s="130"/>
      <c r="J289" s="349" t="s">
        <v>110</v>
      </c>
      <c r="K289" s="2"/>
      <c r="L289" s="130"/>
    </row>
    <row r="290" spans="2:12" ht="18">
      <c r="B290" s="358" t="s">
        <v>153</v>
      </c>
      <c r="C290" s="302"/>
      <c r="D290" s="128"/>
      <c r="E290" s="128"/>
      <c r="F290" s="128"/>
      <c r="G290" s="128"/>
      <c r="H290" s="128"/>
      <c r="I290" s="130"/>
      <c r="J290" s="461"/>
      <c r="K290" s="2"/>
    </row>
    <row r="291" spans="2:12" ht="27" customHeight="1">
      <c r="B291" s="274"/>
      <c r="C291" s="352" t="s">
        <v>54</v>
      </c>
      <c r="D291" s="129" t="s">
        <v>55</v>
      </c>
      <c r="E291" s="129" t="s">
        <v>56</v>
      </c>
      <c r="F291" s="129" t="s">
        <v>57</v>
      </c>
      <c r="G291" s="129" t="s">
        <v>58</v>
      </c>
      <c r="H291" s="129" t="s">
        <v>59</v>
      </c>
      <c r="I291" s="130"/>
      <c r="J291" s="461"/>
      <c r="K291" s="2"/>
    </row>
    <row r="292" spans="2:12" ht="18">
      <c r="B292" s="267" t="s">
        <v>159</v>
      </c>
      <c r="C292" s="133"/>
      <c r="D292" s="131"/>
      <c r="E292" s="131"/>
      <c r="F292" s="131"/>
      <c r="G292" s="131"/>
      <c r="H292" s="455"/>
      <c r="I292" s="130"/>
      <c r="J292" s="461"/>
      <c r="K292" s="2"/>
    </row>
    <row r="293" spans="2:12" ht="21.6">
      <c r="B293" s="469" t="s">
        <v>160</v>
      </c>
      <c r="C293" s="132">
        <v>8.5</v>
      </c>
      <c r="D293" s="131">
        <v>9.6</v>
      </c>
      <c r="E293" s="131">
        <v>8.1</v>
      </c>
      <c r="F293" s="131">
        <v>7.5</v>
      </c>
      <c r="H293" s="128"/>
      <c r="I293" s="131"/>
      <c r="J293" s="266"/>
      <c r="K293" s="2"/>
    </row>
    <row r="294" spans="2:12">
      <c r="B294" s="469"/>
      <c r="C294" s="306"/>
      <c r="D294" s="131"/>
      <c r="E294" s="131"/>
      <c r="F294" s="131"/>
      <c r="G294" s="131"/>
      <c r="H294" s="131"/>
      <c r="I294" s="131"/>
      <c r="J294" s="266"/>
      <c r="K294" s="2"/>
    </row>
    <row r="295" spans="2:12" ht="17.100000000000001" customHeight="1">
      <c r="B295" s="554" t="s">
        <v>63</v>
      </c>
      <c r="C295" s="555"/>
      <c r="D295" s="555"/>
      <c r="E295" s="555"/>
      <c r="F295" s="555"/>
      <c r="G295" s="555"/>
      <c r="H295" s="555"/>
      <c r="I295" s="555"/>
      <c r="J295" s="556"/>
      <c r="K295" s="2"/>
    </row>
    <row r="296" spans="2:12" ht="17.100000000000001" customHeight="1">
      <c r="B296" s="369" t="s">
        <v>161</v>
      </c>
      <c r="C296" s="127"/>
      <c r="H296" s="128"/>
      <c r="I296" s="128"/>
      <c r="J296" s="233"/>
      <c r="K296" s="2"/>
    </row>
    <row r="297" spans="2:12">
      <c r="B297" s="369" t="s">
        <v>162</v>
      </c>
      <c r="C297" s="127"/>
      <c r="D297" s="128"/>
      <c r="E297" s="128"/>
      <c r="F297" s="128"/>
      <c r="G297" s="128"/>
      <c r="H297" s="128"/>
      <c r="I297" s="128"/>
      <c r="J297" s="233"/>
      <c r="K297" s="2"/>
    </row>
    <row r="298" spans="2:12">
      <c r="B298" s="275"/>
      <c r="C298" s="127"/>
      <c r="D298" s="128"/>
      <c r="E298" s="128"/>
      <c r="F298" s="128"/>
      <c r="G298" s="128"/>
      <c r="H298" s="128"/>
      <c r="I298" s="128"/>
      <c r="J298" s="233"/>
      <c r="K298" s="2"/>
    </row>
    <row r="299" spans="2:12" ht="20.100000000000001" customHeight="1">
      <c r="B299" s="347" t="s">
        <v>21</v>
      </c>
      <c r="C299" s="130"/>
      <c r="D299" s="130"/>
      <c r="E299" s="130"/>
      <c r="F299" s="130"/>
      <c r="G299" s="130"/>
      <c r="H299" s="130"/>
      <c r="I299" s="130"/>
      <c r="J299" s="349" t="s">
        <v>110</v>
      </c>
      <c r="K299" s="130"/>
    </row>
    <row r="300" spans="2:12">
      <c r="B300" s="358" t="s">
        <v>153</v>
      </c>
      <c r="C300" s="302"/>
      <c r="D300" s="128"/>
      <c r="E300" s="128"/>
      <c r="F300" s="128"/>
      <c r="G300" s="128"/>
      <c r="H300" s="128"/>
      <c r="I300" s="128"/>
      <c r="J300" s="233"/>
      <c r="K300" s="2"/>
    </row>
    <row r="301" spans="2:12" ht="27" customHeight="1">
      <c r="B301" s="276"/>
      <c r="C301" s="352" t="s">
        <v>54</v>
      </c>
      <c r="D301" s="129" t="s">
        <v>55</v>
      </c>
      <c r="E301" s="129" t="s">
        <v>56</v>
      </c>
      <c r="F301" s="129" t="s">
        <v>57</v>
      </c>
      <c r="G301" s="129" t="s">
        <v>58</v>
      </c>
      <c r="H301" s="238" t="s">
        <v>59</v>
      </c>
      <c r="J301" s="20"/>
      <c r="K301" s="2"/>
    </row>
    <row r="302" spans="2:12">
      <c r="B302" s="74" t="s">
        <v>163</v>
      </c>
      <c r="C302" s="560">
        <v>1.06</v>
      </c>
      <c r="D302" s="566">
        <v>0.81</v>
      </c>
      <c r="E302" s="548">
        <v>0.84</v>
      </c>
      <c r="F302" s="548">
        <v>0.89</v>
      </c>
      <c r="G302" s="548">
        <v>1.69</v>
      </c>
      <c r="H302" s="553"/>
      <c r="I302" s="567"/>
      <c r="J302" s="568"/>
      <c r="K302" s="2"/>
    </row>
    <row r="303" spans="2:12">
      <c r="B303" s="74" t="s">
        <v>164</v>
      </c>
      <c r="C303" s="560"/>
      <c r="D303" s="566"/>
      <c r="E303" s="548"/>
      <c r="F303" s="548"/>
      <c r="G303" s="548"/>
      <c r="H303" s="553"/>
      <c r="I303" s="567"/>
      <c r="J303" s="568"/>
      <c r="K303" s="2"/>
    </row>
    <row r="304" spans="2:12">
      <c r="B304" s="273" t="s">
        <v>165</v>
      </c>
      <c r="C304" s="589">
        <v>61</v>
      </c>
      <c r="D304" s="569">
        <v>46</v>
      </c>
      <c r="E304" s="570">
        <v>48</v>
      </c>
      <c r="F304" s="570">
        <v>52</v>
      </c>
      <c r="G304" s="570">
        <v>99</v>
      </c>
      <c r="H304" s="571"/>
      <c r="I304" s="567"/>
      <c r="J304" s="568"/>
      <c r="K304" s="2"/>
    </row>
    <row r="305" spans="2:11">
      <c r="B305" s="273" t="s">
        <v>164</v>
      </c>
      <c r="C305" s="589"/>
      <c r="D305" s="569"/>
      <c r="E305" s="570"/>
      <c r="F305" s="570"/>
      <c r="G305" s="570"/>
      <c r="H305" s="571"/>
      <c r="I305" s="567"/>
      <c r="J305" s="568"/>
      <c r="K305" s="2"/>
    </row>
    <row r="306" spans="2:11">
      <c r="B306" s="74" t="s">
        <v>166</v>
      </c>
      <c r="C306" s="560">
        <v>0.94</v>
      </c>
      <c r="D306" s="566">
        <v>0.62</v>
      </c>
      <c r="E306" s="548">
        <v>0.61</v>
      </c>
      <c r="F306" s="548">
        <v>0.45</v>
      </c>
      <c r="G306" s="548">
        <v>1.25</v>
      </c>
      <c r="H306" s="553"/>
      <c r="I306" s="567"/>
      <c r="J306" s="568"/>
      <c r="K306" s="2"/>
    </row>
    <row r="307" spans="2:11">
      <c r="B307" s="74" t="s">
        <v>167</v>
      </c>
      <c r="C307" s="560"/>
      <c r="D307" s="566"/>
      <c r="E307" s="548"/>
      <c r="F307" s="548"/>
      <c r="G307" s="548"/>
      <c r="H307" s="553"/>
      <c r="I307" s="567"/>
      <c r="J307" s="568"/>
      <c r="K307" s="2"/>
    </row>
    <row r="308" spans="2:11">
      <c r="B308" s="273" t="s">
        <v>168</v>
      </c>
      <c r="C308" s="589">
        <v>2732</v>
      </c>
      <c r="D308" s="590">
        <v>1541</v>
      </c>
      <c r="E308" s="591">
        <v>1730</v>
      </c>
      <c r="F308" s="570">
        <v>827</v>
      </c>
      <c r="G308" s="591">
        <v>3324</v>
      </c>
      <c r="H308" s="571"/>
      <c r="I308" s="586"/>
      <c r="J308" s="592"/>
      <c r="K308" s="2"/>
    </row>
    <row r="309" spans="2:11">
      <c r="B309" s="273" t="s">
        <v>169</v>
      </c>
      <c r="C309" s="589"/>
      <c r="D309" s="590"/>
      <c r="E309" s="591"/>
      <c r="F309" s="570"/>
      <c r="G309" s="591"/>
      <c r="H309" s="571"/>
      <c r="I309" s="586"/>
      <c r="J309" s="592"/>
      <c r="K309" s="2"/>
    </row>
    <row r="310" spans="2:11">
      <c r="B310" s="74" t="s">
        <v>170</v>
      </c>
      <c r="C310" s="560">
        <v>45</v>
      </c>
      <c r="D310" s="566">
        <v>34</v>
      </c>
      <c r="E310" s="548">
        <v>36</v>
      </c>
      <c r="F310" s="548">
        <v>16</v>
      </c>
      <c r="G310" s="548">
        <v>34</v>
      </c>
      <c r="H310" s="553"/>
      <c r="I310" s="567"/>
      <c r="J310" s="568"/>
      <c r="K310" s="2"/>
    </row>
    <row r="311" spans="2:11">
      <c r="B311" s="74" t="s">
        <v>171</v>
      </c>
      <c r="C311" s="585"/>
      <c r="D311" s="566"/>
      <c r="E311" s="548"/>
      <c r="F311" s="548"/>
      <c r="G311" s="548"/>
      <c r="H311" s="553"/>
      <c r="I311" s="567"/>
      <c r="J311" s="568"/>
      <c r="K311" s="2"/>
    </row>
    <row r="312" spans="2:11">
      <c r="B312" s="274"/>
      <c r="C312" s="128"/>
      <c r="D312" s="128"/>
      <c r="E312" s="128"/>
      <c r="F312" s="128"/>
      <c r="G312" s="128"/>
      <c r="H312" s="128"/>
      <c r="I312" s="128"/>
      <c r="J312" s="233"/>
      <c r="K312" s="2"/>
    </row>
    <row r="313" spans="2:11" ht="17.100000000000001" customHeight="1">
      <c r="B313" s="554" t="s">
        <v>63</v>
      </c>
      <c r="C313" s="555"/>
      <c r="D313" s="555"/>
      <c r="E313" s="555"/>
      <c r="F313" s="555"/>
      <c r="G313" s="555"/>
      <c r="H313" s="555"/>
      <c r="I313" s="555"/>
      <c r="J313" s="556"/>
      <c r="K313" s="2"/>
    </row>
    <row r="314" spans="2:11" ht="30" customHeight="1">
      <c r="B314" s="581" t="s">
        <v>172</v>
      </c>
      <c r="C314" s="587"/>
      <c r="D314" s="587"/>
      <c r="E314" s="587"/>
      <c r="F314" s="587"/>
      <c r="G314" s="587"/>
      <c r="H314" s="587"/>
      <c r="I314" s="587"/>
      <c r="J314" s="588"/>
      <c r="K314" s="126"/>
    </row>
    <row r="315" spans="2:11" ht="30" customHeight="1">
      <c r="B315" s="581" t="s">
        <v>173</v>
      </c>
      <c r="C315" s="582"/>
      <c r="D315" s="583"/>
      <c r="E315" s="583"/>
      <c r="F315" s="583"/>
      <c r="G315" s="583"/>
      <c r="H315" s="583"/>
      <c r="I315" s="583"/>
      <c r="J315" s="584"/>
      <c r="K315" s="126"/>
    </row>
    <row r="316" spans="2:11" ht="17.100000000000001" customHeight="1">
      <c r="B316" s="581" t="s">
        <v>174</v>
      </c>
      <c r="C316" s="582"/>
      <c r="D316" s="583"/>
      <c r="E316" s="583"/>
      <c r="F316" s="583"/>
      <c r="G316" s="583"/>
      <c r="H316" s="583"/>
      <c r="I316" s="583"/>
      <c r="J316" s="584"/>
      <c r="K316" s="124"/>
    </row>
    <row r="317" spans="2:11" s="484" customFormat="1" ht="15" customHeight="1">
      <c r="B317" s="485"/>
      <c r="C317" s="486"/>
      <c r="D317" s="487"/>
      <c r="E317" s="487"/>
      <c r="F317" s="487"/>
      <c r="G317" s="487"/>
      <c r="H317" s="487"/>
      <c r="I317" s="487"/>
      <c r="J317" s="488"/>
      <c r="K317" s="489"/>
    </row>
    <row r="318" spans="2:11" s="484" customFormat="1" ht="17.100000000000001" customHeight="1">
      <c r="B318" s="343"/>
      <c r="C318" s="486"/>
      <c r="D318" s="487"/>
      <c r="E318" s="487"/>
      <c r="F318" s="487"/>
      <c r="G318" s="487"/>
      <c r="H318" s="487"/>
      <c r="I318" s="487"/>
      <c r="J318" s="488"/>
      <c r="K318" s="489"/>
    </row>
    <row r="319" spans="2:11" s="484" customFormat="1" ht="17.100000000000001" customHeight="1">
      <c r="B319" s="347" t="s">
        <v>175</v>
      </c>
      <c r="C319" s="473"/>
      <c r="D319" s="474"/>
      <c r="E319" s="487"/>
      <c r="F319" s="487"/>
      <c r="G319" s="487"/>
      <c r="H319" s="487"/>
      <c r="I319" s="487"/>
      <c r="J319" s="349" t="s">
        <v>176</v>
      </c>
      <c r="K319" s="489"/>
    </row>
    <row r="320" spans="2:11" s="484" customFormat="1" ht="17.100000000000001" customHeight="1">
      <c r="B320" s="472"/>
      <c r="C320" s="491" t="s">
        <v>54</v>
      </c>
      <c r="D320" s="490" t="s">
        <v>55</v>
      </c>
      <c r="E320" s="487"/>
      <c r="F320" s="487"/>
      <c r="G320" s="487"/>
      <c r="H320" s="487"/>
      <c r="I320" s="487"/>
      <c r="J320" s="498"/>
    </row>
    <row r="321" spans="2:11" s="484" customFormat="1" ht="17.100000000000001" customHeight="1">
      <c r="B321" s="277" t="s">
        <v>177</v>
      </c>
      <c r="C321" s="492">
        <v>11</v>
      </c>
      <c r="D321" s="493">
        <v>19</v>
      </c>
      <c r="E321" s="487"/>
      <c r="F321" s="487"/>
      <c r="G321" s="487"/>
      <c r="H321" s="487"/>
      <c r="I321" s="487"/>
      <c r="J321" s="498"/>
    </row>
    <row r="322" spans="2:11" s="484" customFormat="1" ht="17.100000000000001" customHeight="1">
      <c r="B322" s="277" t="s">
        <v>178</v>
      </c>
      <c r="C322" s="494">
        <v>7</v>
      </c>
      <c r="D322" s="495">
        <v>19</v>
      </c>
      <c r="E322" s="487"/>
      <c r="F322" s="487"/>
      <c r="G322" s="487"/>
      <c r="H322" s="487"/>
      <c r="I322" s="487"/>
      <c r="J322" s="498"/>
    </row>
    <row r="323" spans="2:11" s="484" customFormat="1" ht="17.100000000000001" customHeight="1">
      <c r="B323" s="277" t="s">
        <v>179</v>
      </c>
      <c r="C323" s="496">
        <v>4</v>
      </c>
      <c r="D323" s="493">
        <v>0</v>
      </c>
      <c r="E323" s="487"/>
      <c r="F323" s="487"/>
      <c r="G323" s="487"/>
      <c r="H323" s="487"/>
      <c r="I323" s="487"/>
      <c r="J323" s="498"/>
    </row>
    <row r="324" spans="2:11" s="484" customFormat="1" ht="17.100000000000001" customHeight="1">
      <c r="B324" s="277"/>
      <c r="C324" s="471"/>
      <c r="D324" s="497"/>
      <c r="E324" s="487"/>
      <c r="F324" s="487"/>
      <c r="G324" s="487"/>
      <c r="H324" s="487"/>
      <c r="I324" s="487"/>
      <c r="J324" s="498"/>
    </row>
    <row r="325" spans="2:11" s="484" customFormat="1" ht="15" customHeight="1">
      <c r="B325" s="472" t="s">
        <v>63</v>
      </c>
      <c r="C325" s="486"/>
      <c r="D325" s="487"/>
      <c r="E325" s="487"/>
      <c r="F325" s="487"/>
      <c r="G325" s="487"/>
      <c r="H325" s="487"/>
      <c r="I325" s="487"/>
      <c r="J325" s="488"/>
      <c r="K325" s="489"/>
    </row>
    <row r="326" spans="2:11" s="484" customFormat="1" ht="15" customHeight="1">
      <c r="B326" s="368" t="s">
        <v>180</v>
      </c>
      <c r="C326" s="486"/>
      <c r="D326" s="487"/>
      <c r="E326" s="487"/>
      <c r="F326" s="487"/>
      <c r="G326" s="487"/>
      <c r="H326" s="487"/>
      <c r="I326" s="487"/>
      <c r="J326" s="488"/>
      <c r="K326" s="489"/>
    </row>
    <row r="327" spans="2:11">
      <c r="B327" s="485"/>
      <c r="C327" s="124"/>
      <c r="D327" s="125"/>
      <c r="E327" s="125"/>
      <c r="F327" s="125"/>
      <c r="G327" s="125"/>
      <c r="H327" s="125"/>
      <c r="I327" s="125"/>
      <c r="J327" s="278"/>
      <c r="K327" s="124"/>
    </row>
    <row r="328" spans="2:11">
      <c r="B328" s="472"/>
      <c r="C328" s="125"/>
      <c r="D328" s="125"/>
      <c r="E328" s="125"/>
      <c r="F328" s="125"/>
      <c r="G328" s="125"/>
      <c r="H328" s="125"/>
      <c r="I328" s="125"/>
      <c r="J328" s="278"/>
      <c r="K328" s="124"/>
    </row>
    <row r="329" spans="2:11">
      <c r="B329" s="390"/>
      <c r="C329" s="391"/>
      <c r="D329" s="391"/>
      <c r="E329" s="391"/>
      <c r="F329" s="391"/>
      <c r="G329" s="391"/>
      <c r="H329" s="391"/>
      <c r="I329" s="391"/>
      <c r="J329" s="348" t="s">
        <v>39</v>
      </c>
    </row>
  </sheetData>
  <sheetProtection algorithmName="SHA-512" hashValue="KKMv1Qy9KMhNGZoJmPHjObVm/7j+Wm5CV7ha/QUPpgTOCwvqBa/kVdKbuLdwXUh2lxZ5voxhCACKo/ox66pYVQ==" saltValue="+e5E+ASXxhOnJXTMg4UEpA==" spinCount="100000" sheet="1" objects="1" scenarios="1"/>
  <mergeCells count="85">
    <mergeCell ref="I308:I309"/>
    <mergeCell ref="I310:I311"/>
    <mergeCell ref="B315:J315"/>
    <mergeCell ref="B314:J314"/>
    <mergeCell ref="C304:C305"/>
    <mergeCell ref="D308:D309"/>
    <mergeCell ref="F308:F309"/>
    <mergeCell ref="G308:G309"/>
    <mergeCell ref="E308:E309"/>
    <mergeCell ref="B313:J313"/>
    <mergeCell ref="C308:C309"/>
    <mergeCell ref="J308:J309"/>
    <mergeCell ref="H308:H309"/>
    <mergeCell ref="E306:E307"/>
    <mergeCell ref="F306:F307"/>
    <mergeCell ref="G306:G307"/>
    <mergeCell ref="B316:J316"/>
    <mergeCell ref="D310:D311"/>
    <mergeCell ref="E310:E311"/>
    <mergeCell ref="F310:F311"/>
    <mergeCell ref="G310:G311"/>
    <mergeCell ref="H310:H311"/>
    <mergeCell ref="J310:J311"/>
    <mergeCell ref="C310:C311"/>
    <mergeCell ref="B1:J1"/>
    <mergeCell ref="B184:J184"/>
    <mergeCell ref="B205:J205"/>
    <mergeCell ref="B21:J21"/>
    <mergeCell ref="B76:J76"/>
    <mergeCell ref="B22:J22"/>
    <mergeCell ref="B23:J23"/>
    <mergeCell ref="B24:J24"/>
    <mergeCell ref="B89:J89"/>
    <mergeCell ref="B166:J166"/>
    <mergeCell ref="B48:J48"/>
    <mergeCell ref="H306:H307"/>
    <mergeCell ref="C306:C307"/>
    <mergeCell ref="D304:D305"/>
    <mergeCell ref="E304:E305"/>
    <mergeCell ref="F304:F305"/>
    <mergeCell ref="G304:G305"/>
    <mergeCell ref="H304:H305"/>
    <mergeCell ref="D306:D307"/>
    <mergeCell ref="I306:I307"/>
    <mergeCell ref="J306:J307"/>
    <mergeCell ref="I302:I303"/>
    <mergeCell ref="J302:J303"/>
    <mergeCell ref="I304:I305"/>
    <mergeCell ref="J304:J305"/>
    <mergeCell ref="D302:D303"/>
    <mergeCell ref="E302:E303"/>
    <mergeCell ref="F302:F303"/>
    <mergeCell ref="D282:D283"/>
    <mergeCell ref="E282:E283"/>
    <mergeCell ref="F282:F283"/>
    <mergeCell ref="G302:G303"/>
    <mergeCell ref="C214:D214"/>
    <mergeCell ref="E214:F214"/>
    <mergeCell ref="G214:H214"/>
    <mergeCell ref="I214:J214"/>
    <mergeCell ref="H302:H303"/>
    <mergeCell ref="B257:J257"/>
    <mergeCell ref="B295:J295"/>
    <mergeCell ref="C278:C279"/>
    <mergeCell ref="C280:C281"/>
    <mergeCell ref="C282:C283"/>
    <mergeCell ref="C302:C303"/>
    <mergeCell ref="B238:J238"/>
    <mergeCell ref="D278:D279"/>
    <mergeCell ref="H280:H281"/>
    <mergeCell ref="H278:H279"/>
    <mergeCell ref="H282:H283"/>
    <mergeCell ref="A48:A51"/>
    <mergeCell ref="B270:J270"/>
    <mergeCell ref="E278:E279"/>
    <mergeCell ref="F278:F279"/>
    <mergeCell ref="G278:G279"/>
    <mergeCell ref="B258:J258"/>
    <mergeCell ref="B266:C266"/>
    <mergeCell ref="B267:C267"/>
    <mergeCell ref="D280:D281"/>
    <mergeCell ref="E280:E281"/>
    <mergeCell ref="F280:F281"/>
    <mergeCell ref="G280:G281"/>
    <mergeCell ref="G282:G283"/>
  </mergeCells>
  <phoneticPr fontId="1" type="noConversion"/>
  <hyperlinks>
    <hyperlink ref="B4" location="'Responsible Business'!C13" display="General Workforce" xr:uid="{00000000-0004-0000-0100-000000000000}"/>
    <hyperlink ref="B5" location="'Responsible Business'!C80" display="Employee Attraction and Retention" xr:uid="{00000000-0004-0000-0100-000001000000}"/>
    <hyperlink ref="B9" location="'Responsible Business'!C300" display="Health, Safety and Wellbeing" xr:uid="{00000000-0004-0000-0100-000002000000}"/>
    <hyperlink ref="B6" location="'Responsible Business'!C211" display="Diversity and Inclusion" xr:uid="{00000000-0004-0000-0100-000003000000}"/>
    <hyperlink ref="B8" location="'Responsible Business'!C288" display="Reconciliation Action Plan" xr:uid="{00000000-0004-0000-0100-000004000000}"/>
    <hyperlink ref="B7" location="'Responsible Business'!C254" display="Gender Pay Equity" xr:uid="{00000000-0004-0000-0100-000005000000}"/>
  </hyperlinks>
  <pageMargins left="0.7" right="0.7" top="0.75" bottom="0.75" header="0.3" footer="0.3"/>
  <pageSetup paperSize="8" scale="20" orientation="portrait" r:id="rId1"/>
  <rowBreaks count="1" manualBreakCount="1">
    <brk id="383" max="16383" man="1"/>
  </rowBreaks>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87"/>
  <sheetViews>
    <sheetView showGridLines="0" topLeftCell="A40" zoomScale="110" zoomScaleNormal="110" workbookViewId="0">
      <selection activeCell="B56" sqref="B56:C56"/>
    </sheetView>
  </sheetViews>
  <sheetFormatPr defaultColWidth="7.5703125" defaultRowHeight="14.45"/>
  <cols>
    <col min="1" max="1" width="8.5703125" customWidth="1"/>
    <col min="2" max="2" width="38.42578125" customWidth="1"/>
    <col min="3" max="8" width="18.5703125" customWidth="1"/>
    <col min="9" max="9" width="18.5703125" style="2" customWidth="1"/>
    <col min="10" max="10" width="9.5703125" style="2" customWidth="1"/>
    <col min="11" max="15" width="8.140625" style="2" customWidth="1"/>
    <col min="16" max="33" width="7.5703125" style="2"/>
  </cols>
  <sheetData>
    <row r="1" spans="1:9" ht="243" customHeight="1">
      <c r="A1" s="1"/>
      <c r="B1" s="617"/>
      <c r="C1" s="618"/>
      <c r="D1" s="618"/>
      <c r="E1" s="618"/>
      <c r="F1" s="618"/>
      <c r="G1" s="618"/>
      <c r="H1" s="619"/>
    </row>
    <row r="2" spans="1:9" ht="17.100000000000001" customHeight="1">
      <c r="A2" s="1"/>
      <c r="B2" s="525"/>
      <c r="C2" s="231"/>
      <c r="D2" s="231"/>
      <c r="E2" s="1"/>
      <c r="F2" s="1"/>
      <c r="G2" s="1"/>
      <c r="H2" s="23"/>
    </row>
    <row r="3" spans="1:9">
      <c r="A3" s="1"/>
      <c r="B3" s="118"/>
      <c r="C3" s="117"/>
      <c r="D3" s="117"/>
      <c r="E3" s="117"/>
      <c r="F3" s="1"/>
      <c r="G3" s="1"/>
      <c r="H3" s="23"/>
    </row>
    <row r="4" spans="1:9" ht="20.100000000000001" customHeight="1">
      <c r="A4" s="1"/>
      <c r="B4" s="371" t="s">
        <v>25</v>
      </c>
      <c r="C4" s="108"/>
      <c r="D4" s="108"/>
      <c r="E4" s="108"/>
      <c r="F4" s="1"/>
      <c r="G4" s="1"/>
      <c r="H4" s="388" t="s">
        <v>181</v>
      </c>
    </row>
    <row r="5" spans="1:9">
      <c r="A5" s="1"/>
      <c r="B5" s="600" t="s">
        <v>182</v>
      </c>
      <c r="C5" s="601"/>
      <c r="D5" s="601"/>
      <c r="E5" s="602"/>
      <c r="F5" s="1"/>
      <c r="G5" s="1"/>
      <c r="H5" s="23"/>
    </row>
    <row r="6" spans="1:9" ht="27" customHeight="1">
      <c r="A6" s="1"/>
      <c r="B6" s="123" t="s">
        <v>183</v>
      </c>
      <c r="C6" s="462" t="s">
        <v>184</v>
      </c>
      <c r="D6" s="462"/>
      <c r="E6" s="292"/>
      <c r="F6" s="372" t="s">
        <v>185</v>
      </c>
      <c r="G6" s="372" t="s">
        <v>186</v>
      </c>
      <c r="H6" s="23"/>
    </row>
    <row r="7" spans="1:9" ht="14.1" customHeight="1">
      <c r="A7" s="1"/>
      <c r="B7" s="44" t="s">
        <v>187</v>
      </c>
      <c r="C7" s="305" t="s">
        <v>188</v>
      </c>
      <c r="D7" s="305"/>
      <c r="E7" s="122"/>
      <c r="F7" s="378">
        <v>96.4</v>
      </c>
      <c r="G7" s="379">
        <v>0.87398005439709892</v>
      </c>
      <c r="H7" s="23"/>
      <c r="I7"/>
    </row>
    <row r="8" spans="1:9">
      <c r="A8" s="1"/>
      <c r="B8" s="44"/>
      <c r="C8" s="305" t="s">
        <v>189</v>
      </c>
      <c r="D8" s="305"/>
      <c r="E8" s="122"/>
      <c r="F8" s="378">
        <v>88.5</v>
      </c>
      <c r="G8" s="379"/>
      <c r="H8" s="23"/>
    </row>
    <row r="9" spans="1:9">
      <c r="A9" s="1"/>
      <c r="B9" s="44"/>
      <c r="C9" s="305" t="s">
        <v>190</v>
      </c>
      <c r="D9" s="305"/>
      <c r="E9" s="122"/>
      <c r="F9" s="378">
        <v>2.4</v>
      </c>
      <c r="G9" s="379"/>
      <c r="H9" s="23"/>
    </row>
    <row r="10" spans="1:9">
      <c r="A10" s="1"/>
      <c r="B10" s="44"/>
      <c r="C10" s="305" t="s">
        <v>191</v>
      </c>
      <c r="D10" s="305"/>
      <c r="E10" s="122"/>
      <c r="F10" s="378">
        <v>5.6</v>
      </c>
      <c r="G10" s="379"/>
      <c r="H10" s="23"/>
    </row>
    <row r="11" spans="1:9" ht="30" customHeight="1">
      <c r="A11" s="1"/>
      <c r="B11" s="73" t="s">
        <v>192</v>
      </c>
      <c r="C11" s="603" t="s">
        <v>193</v>
      </c>
      <c r="D11" s="604"/>
      <c r="E11" s="605"/>
      <c r="F11" s="380">
        <v>3</v>
      </c>
      <c r="G11" s="381">
        <v>2.7198549410698096E-2</v>
      </c>
      <c r="H11" s="23"/>
    </row>
    <row r="12" spans="1:9" ht="40.35" customHeight="1">
      <c r="A12" s="1"/>
      <c r="B12" s="44" t="s">
        <v>194</v>
      </c>
      <c r="C12" s="606" t="s">
        <v>195</v>
      </c>
      <c r="D12" s="604"/>
      <c r="E12" s="605"/>
      <c r="F12" s="382">
        <v>10.7</v>
      </c>
      <c r="G12" s="379">
        <v>9.7008159564823199E-2</v>
      </c>
      <c r="H12" s="23"/>
    </row>
    <row r="13" spans="1:9" ht="30" customHeight="1">
      <c r="A13" s="1"/>
      <c r="B13" s="73" t="s">
        <v>196</v>
      </c>
      <c r="C13" s="603" t="s">
        <v>197</v>
      </c>
      <c r="D13" s="604"/>
      <c r="E13" s="605"/>
      <c r="F13" s="383">
        <v>0.2</v>
      </c>
      <c r="G13" s="381">
        <v>1.8132366273798733E-3</v>
      </c>
      <c r="H13" s="23"/>
    </row>
    <row r="14" spans="1:9">
      <c r="A14" s="1"/>
      <c r="B14" s="44" t="s">
        <v>198</v>
      </c>
      <c r="C14" s="120"/>
      <c r="D14" s="120"/>
      <c r="E14" s="120"/>
      <c r="F14" s="384">
        <v>110.3</v>
      </c>
      <c r="G14" s="385">
        <v>1.0000000000000002</v>
      </c>
      <c r="H14" s="23"/>
    </row>
    <row r="15" spans="1:9">
      <c r="A15" s="1"/>
      <c r="B15" s="75"/>
      <c r="C15" s="76"/>
      <c r="D15" s="76"/>
      <c r="E15" s="76"/>
      <c r="F15" s="76"/>
      <c r="G15" s="119"/>
      <c r="H15" s="23"/>
    </row>
    <row r="16" spans="1:9">
      <c r="A16" s="1"/>
      <c r="B16" s="33" t="s">
        <v>199</v>
      </c>
      <c r="C16" s="34"/>
      <c r="D16" s="34"/>
      <c r="E16" s="34"/>
      <c r="F16" s="1"/>
      <c r="G16" s="1"/>
      <c r="H16" s="23"/>
    </row>
    <row r="17" spans="1:8">
      <c r="A17" s="1"/>
      <c r="B17" s="33" t="s">
        <v>200</v>
      </c>
      <c r="C17" s="34"/>
      <c r="D17" s="34"/>
      <c r="E17" s="34"/>
      <c r="F17" s="1"/>
      <c r="G17" s="1"/>
      <c r="H17" s="23"/>
    </row>
    <row r="18" spans="1:8">
      <c r="A18" s="1"/>
      <c r="B18" s="37"/>
      <c r="C18" s="38"/>
      <c r="D18" s="38"/>
      <c r="E18" s="65"/>
      <c r="F18" s="1"/>
      <c r="G18" s="1"/>
      <c r="H18" s="23"/>
    </row>
    <row r="19" spans="1:8">
      <c r="A19" s="1"/>
      <c r="B19" s="118"/>
      <c r="C19" s="117"/>
      <c r="D19" s="117"/>
      <c r="E19" s="117"/>
      <c r="F19" s="1"/>
      <c r="G19" s="1"/>
      <c r="H19" s="23"/>
    </row>
    <row r="20" spans="1:8" ht="20.100000000000001" customHeight="1">
      <c r="A20" s="1"/>
      <c r="B20" s="371" t="s">
        <v>26</v>
      </c>
      <c r="C20" s="108"/>
      <c r="D20" s="108"/>
      <c r="E20" s="117"/>
      <c r="F20" s="1"/>
      <c r="G20" s="1"/>
      <c r="H20" s="388" t="s">
        <v>201</v>
      </c>
    </row>
    <row r="21" spans="1:8">
      <c r="A21" s="1"/>
      <c r="B21" s="600" t="s">
        <v>182</v>
      </c>
      <c r="C21" s="601"/>
      <c r="D21" s="601"/>
      <c r="E21" s="602"/>
      <c r="F21" s="1"/>
      <c r="G21" s="1"/>
      <c r="H21" s="23"/>
    </row>
    <row r="22" spans="1:8" ht="27" customHeight="1">
      <c r="A22" s="1"/>
      <c r="B22" s="116"/>
      <c r="C22" s="339"/>
      <c r="D22" s="373" t="s">
        <v>202</v>
      </c>
      <c r="E22" s="22" t="s">
        <v>203</v>
      </c>
      <c r="F22" s="22" t="s">
        <v>56</v>
      </c>
      <c r="G22" s="22" t="s">
        <v>57</v>
      </c>
      <c r="H22" s="105" t="s">
        <v>58</v>
      </c>
    </row>
    <row r="23" spans="1:8">
      <c r="A23" s="1"/>
      <c r="B23" s="115" t="s">
        <v>204</v>
      </c>
      <c r="C23" s="340"/>
      <c r="D23" s="375">
        <v>75.968999999999994</v>
      </c>
      <c r="E23" s="113">
        <v>91.37</v>
      </c>
      <c r="F23" s="113">
        <v>110.7</v>
      </c>
      <c r="G23" s="113">
        <v>132.9</v>
      </c>
      <c r="H23" s="112">
        <v>169.9</v>
      </c>
    </row>
    <row r="24" spans="1:8" ht="30">
      <c r="A24" s="1"/>
      <c r="B24" s="29" t="s">
        <v>205</v>
      </c>
      <c r="C24" s="330"/>
      <c r="D24" s="375"/>
      <c r="E24" s="113"/>
      <c r="F24" s="113"/>
      <c r="G24" s="113"/>
      <c r="H24" s="112"/>
    </row>
    <row r="25" spans="1:8">
      <c r="A25" s="1"/>
      <c r="B25" s="73" t="s">
        <v>206</v>
      </c>
      <c r="C25" s="121"/>
      <c r="D25" s="376">
        <v>18.3</v>
      </c>
      <c r="E25" s="52">
        <v>20.779</v>
      </c>
      <c r="F25" s="52">
        <v>19.7</v>
      </c>
      <c r="G25" s="52">
        <v>21.1</v>
      </c>
      <c r="H25" s="114">
        <v>18.899999999999999</v>
      </c>
    </row>
    <row r="26" spans="1:8">
      <c r="A26" s="1"/>
      <c r="B26" s="73"/>
      <c r="C26" s="121"/>
      <c r="D26" s="376"/>
      <c r="E26" s="52"/>
      <c r="F26" s="52"/>
      <c r="G26" s="52"/>
      <c r="H26" s="114"/>
    </row>
    <row r="27" spans="1:8">
      <c r="A27" s="1"/>
      <c r="B27" s="115" t="s">
        <v>207</v>
      </c>
      <c r="C27" s="340"/>
      <c r="D27" s="375">
        <v>5.3179999999999996</v>
      </c>
      <c r="E27" s="113">
        <v>5.5350000000000001</v>
      </c>
      <c r="F27" s="113">
        <v>6.9</v>
      </c>
      <c r="G27" s="113">
        <v>6.2</v>
      </c>
      <c r="H27" s="112">
        <v>11.8</v>
      </c>
    </row>
    <row r="28" spans="1:8" ht="20.100000000000001">
      <c r="A28" s="1"/>
      <c r="B28" s="29" t="s">
        <v>208</v>
      </c>
      <c r="C28" s="330"/>
      <c r="D28" s="375"/>
      <c r="E28" s="113"/>
      <c r="F28" s="113"/>
      <c r="G28" s="113"/>
      <c r="H28" s="112"/>
    </row>
    <row r="29" spans="1:8">
      <c r="A29" s="1"/>
      <c r="B29" s="73" t="s">
        <v>209</v>
      </c>
      <c r="C29" s="121"/>
      <c r="D29" s="376">
        <v>0.43</v>
      </c>
      <c r="E29" s="52">
        <v>1.2</v>
      </c>
      <c r="F29" s="52">
        <v>1.6</v>
      </c>
      <c r="G29" s="52">
        <v>1.6</v>
      </c>
      <c r="H29" s="114">
        <v>1.6</v>
      </c>
    </row>
    <row r="30" spans="1:8" ht="20.100000000000001">
      <c r="A30" s="1"/>
      <c r="B30" s="74" t="s">
        <v>210</v>
      </c>
      <c r="C30" s="291"/>
      <c r="D30" s="376"/>
      <c r="E30" s="52"/>
      <c r="F30" s="52"/>
      <c r="G30" s="52"/>
      <c r="H30" s="114"/>
    </row>
    <row r="31" spans="1:8">
      <c r="A31" s="1"/>
      <c r="B31" s="115" t="s">
        <v>211</v>
      </c>
      <c r="C31" s="340"/>
      <c r="D31" s="375">
        <v>8.0470000000000006</v>
      </c>
      <c r="E31" s="113">
        <v>8.6999999999999993</v>
      </c>
      <c r="F31" s="113">
        <v>11.1</v>
      </c>
      <c r="G31" s="113">
        <v>9</v>
      </c>
      <c r="H31" s="112">
        <v>9.4</v>
      </c>
    </row>
    <row r="32" spans="1:8" ht="20.100000000000001">
      <c r="A32" s="1"/>
      <c r="B32" s="29" t="s">
        <v>212</v>
      </c>
      <c r="C32" s="330"/>
      <c r="D32" s="375"/>
      <c r="E32" s="113"/>
      <c r="F32" s="113"/>
      <c r="G32" s="113"/>
      <c r="H32" s="112"/>
    </row>
    <row r="33" spans="1:8">
      <c r="A33" s="1"/>
      <c r="B33" s="73" t="s">
        <v>213</v>
      </c>
      <c r="C33" s="121"/>
      <c r="D33" s="376">
        <v>2.2000000000000002</v>
      </c>
      <c r="E33" s="52">
        <v>2.2999999999999998</v>
      </c>
      <c r="F33" s="52">
        <v>7.4</v>
      </c>
      <c r="G33" s="52">
        <v>4.5999999999999996</v>
      </c>
      <c r="H33" s="114">
        <v>1.9</v>
      </c>
    </row>
    <row r="34" spans="1:8" ht="39" customHeight="1">
      <c r="A34" s="1"/>
      <c r="B34" s="74" t="s">
        <v>214</v>
      </c>
      <c r="C34" s="291"/>
      <c r="D34" s="376"/>
      <c r="E34" s="52"/>
      <c r="F34" s="52"/>
      <c r="G34" s="52"/>
      <c r="H34" s="114"/>
    </row>
    <row r="35" spans="1:8">
      <c r="A35" s="1"/>
      <c r="B35" s="29" t="s">
        <v>198</v>
      </c>
      <c r="C35" s="330"/>
      <c r="D35" s="377">
        <v>110.264</v>
      </c>
      <c r="E35" s="113">
        <v>129.9</v>
      </c>
      <c r="F35" s="113">
        <v>157.4</v>
      </c>
      <c r="G35" s="113">
        <v>175.4</v>
      </c>
      <c r="H35" s="112">
        <v>213.5</v>
      </c>
    </row>
    <row r="36" spans="1:8">
      <c r="A36" s="1"/>
      <c r="B36" s="111"/>
      <c r="C36" s="110"/>
      <c r="D36" s="110"/>
      <c r="E36" s="110"/>
      <c r="F36" s="1"/>
      <c r="G36" s="1"/>
      <c r="H36" s="99"/>
    </row>
    <row r="37" spans="1:8">
      <c r="A37" s="1"/>
      <c r="B37" s="33" t="s">
        <v>199</v>
      </c>
      <c r="C37" s="110"/>
      <c r="D37" s="110"/>
      <c r="E37" s="110"/>
      <c r="F37" s="1"/>
      <c r="G37" s="1"/>
      <c r="H37" s="99"/>
    </row>
    <row r="38" spans="1:8">
      <c r="A38" s="1"/>
      <c r="B38" s="593" t="s">
        <v>215</v>
      </c>
      <c r="C38" s="596"/>
      <c r="D38" s="596"/>
      <c r="E38" s="596"/>
      <c r="F38" s="596"/>
      <c r="G38" s="596"/>
      <c r="H38" s="597"/>
    </row>
    <row r="39" spans="1:8" ht="17.100000000000001" customHeight="1">
      <c r="A39" s="1"/>
      <c r="B39" s="515"/>
      <c r="C39" s="520"/>
      <c r="D39" s="520"/>
      <c r="E39" s="520"/>
      <c r="F39" s="520"/>
      <c r="G39" s="520"/>
      <c r="H39" s="516"/>
    </row>
    <row r="40" spans="1:8" ht="17.100000000000001" customHeight="1">
      <c r="A40" s="1"/>
      <c r="B40" s="111"/>
      <c r="C40" s="110"/>
      <c r="D40" s="110"/>
      <c r="E40" s="110"/>
      <c r="F40" s="100"/>
      <c r="G40" s="100"/>
      <c r="H40" s="99"/>
    </row>
    <row r="41" spans="1:8" ht="20.100000000000001" customHeight="1">
      <c r="A41" s="1"/>
      <c r="B41" s="371" t="s">
        <v>216</v>
      </c>
      <c r="C41" s="108"/>
      <c r="D41" s="108"/>
      <c r="E41" s="108"/>
      <c r="F41" s="1"/>
      <c r="G41" s="1"/>
      <c r="H41" s="388" t="s">
        <v>201</v>
      </c>
    </row>
    <row r="42" spans="1:8" ht="14.1" customHeight="1">
      <c r="A42" s="1"/>
      <c r="B42" s="600" t="s">
        <v>217</v>
      </c>
      <c r="C42" s="601"/>
      <c r="D42" s="601"/>
      <c r="E42" s="602"/>
      <c r="F42" s="1"/>
      <c r="G42" s="1"/>
      <c r="H42" s="23"/>
    </row>
    <row r="43" spans="1:8" ht="26.1" customHeight="1">
      <c r="A43" s="1"/>
      <c r="B43" s="106"/>
      <c r="C43" s="100"/>
      <c r="D43" s="374" t="s">
        <v>54</v>
      </c>
      <c r="E43" s="22" t="s">
        <v>218</v>
      </c>
      <c r="F43" s="1"/>
      <c r="G43" s="1"/>
      <c r="H43" s="23"/>
    </row>
    <row r="44" spans="1:8">
      <c r="A44" s="1"/>
      <c r="B44" s="518" t="s">
        <v>219</v>
      </c>
      <c r="C44" s="341"/>
      <c r="D44" s="519">
        <v>36000</v>
      </c>
      <c r="E44" s="102">
        <v>42000</v>
      </c>
      <c r="F44" s="1"/>
      <c r="G44" s="1"/>
      <c r="H44" s="23"/>
    </row>
    <row r="45" spans="1:8">
      <c r="A45" s="1"/>
      <c r="B45" s="518" t="s">
        <v>220</v>
      </c>
      <c r="C45" s="341"/>
      <c r="D45" s="519">
        <v>120000</v>
      </c>
      <c r="E45" s="102">
        <v>19000</v>
      </c>
      <c r="F45" s="1"/>
      <c r="G45" s="1"/>
      <c r="H45" s="23"/>
    </row>
    <row r="46" spans="1:8">
      <c r="A46" s="1"/>
      <c r="B46" s="518" t="s">
        <v>221</v>
      </c>
      <c r="C46" s="341"/>
      <c r="D46" s="103">
        <v>156000</v>
      </c>
      <c r="E46" s="102">
        <v>61000</v>
      </c>
      <c r="F46" s="1"/>
      <c r="G46" s="1"/>
      <c r="H46" s="23"/>
    </row>
    <row r="47" spans="1:8">
      <c r="A47" s="1"/>
      <c r="B47" s="104"/>
      <c r="C47" s="341"/>
      <c r="D47" s="517"/>
      <c r="E47" s="102"/>
      <c r="F47" s="102"/>
      <c r="G47" s="102"/>
      <c r="H47" s="101"/>
    </row>
    <row r="48" spans="1:8">
      <c r="A48" s="1"/>
      <c r="B48" s="33" t="s">
        <v>199</v>
      </c>
      <c r="C48" s="34"/>
      <c r="D48" s="34"/>
      <c r="E48" s="34"/>
      <c r="F48" s="100"/>
      <c r="G48" s="100"/>
      <c r="H48" s="99"/>
    </row>
    <row r="49" spans="1:9" ht="23.1" customHeight="1">
      <c r="A49" s="1"/>
      <c r="B49" s="593" t="s">
        <v>222</v>
      </c>
      <c r="C49" s="594"/>
      <c r="D49" s="594"/>
      <c r="E49" s="594"/>
      <c r="F49" s="594"/>
      <c r="G49" s="594"/>
      <c r="H49" s="595"/>
      <c r="I49" s="515"/>
    </row>
    <row r="50" spans="1:9">
      <c r="A50" s="1"/>
      <c r="B50" s="515"/>
      <c r="C50" s="520"/>
      <c r="D50" s="520"/>
      <c r="E50" s="520"/>
      <c r="F50" s="520"/>
      <c r="G50" s="520"/>
      <c r="H50" s="516"/>
      <c r="I50" s="520"/>
    </row>
    <row r="51" spans="1:9">
      <c r="A51" s="1"/>
      <c r="B51" s="515"/>
      <c r="C51" s="520"/>
      <c r="D51" s="520"/>
      <c r="E51" s="520"/>
      <c r="F51" s="520"/>
      <c r="G51" s="520"/>
      <c r="H51" s="516"/>
      <c r="I51" s="520"/>
    </row>
    <row r="52" spans="1:9" ht="23.1" customHeight="1">
      <c r="A52" s="1"/>
      <c r="B52" s="371" t="s">
        <v>223</v>
      </c>
      <c r="C52" s="108"/>
      <c r="D52" s="108"/>
      <c r="E52" s="108"/>
      <c r="F52" s="1"/>
      <c r="G52" s="1"/>
      <c r="H52" s="388" t="s">
        <v>201</v>
      </c>
      <c r="I52" s="520"/>
    </row>
    <row r="53" spans="1:9" ht="23.1" customHeight="1">
      <c r="A53" s="1"/>
      <c r="B53" s="503" t="s">
        <v>224</v>
      </c>
      <c r="C53" s="504"/>
      <c r="D53" s="504"/>
      <c r="E53" s="505"/>
      <c r="F53" s="1"/>
      <c r="G53" s="1"/>
      <c r="H53" s="23"/>
      <c r="I53" s="520"/>
    </row>
    <row r="54" spans="1:9" ht="23.1" customHeight="1">
      <c r="A54" s="1"/>
      <c r="B54" s="106"/>
      <c r="C54" s="100"/>
      <c r="D54" s="374" t="s">
        <v>54</v>
      </c>
      <c r="E54" s="22" t="s">
        <v>218</v>
      </c>
      <c r="F54" s="1"/>
      <c r="G54" s="1"/>
      <c r="H54" s="23"/>
      <c r="I54" s="520"/>
    </row>
    <row r="55" spans="1:9" ht="23.1" customHeight="1">
      <c r="A55" s="1"/>
      <c r="B55" s="518" t="s">
        <v>219</v>
      </c>
      <c r="C55" s="341"/>
      <c r="D55" s="519">
        <v>36000</v>
      </c>
      <c r="E55" s="102">
        <v>42000</v>
      </c>
      <c r="F55" s="1"/>
      <c r="G55" s="1"/>
      <c r="H55" s="23"/>
      <c r="I55" s="520"/>
    </row>
    <row r="56" spans="1:9" ht="26.45" customHeight="1">
      <c r="A56" s="1"/>
      <c r="B56" s="598" t="s">
        <v>225</v>
      </c>
      <c r="C56" s="599"/>
      <c r="D56" s="519">
        <v>343000</v>
      </c>
      <c r="E56" s="102">
        <v>925000</v>
      </c>
      <c r="F56" s="1"/>
      <c r="G56" s="1"/>
      <c r="H56" s="23"/>
      <c r="I56" s="520"/>
    </row>
    <row r="57" spans="1:9" ht="18" customHeight="1">
      <c r="A57" s="1"/>
      <c r="B57" s="518" t="s">
        <v>226</v>
      </c>
      <c r="C57" s="341"/>
      <c r="D57" s="103">
        <v>379000</v>
      </c>
      <c r="E57" s="102">
        <v>967000</v>
      </c>
      <c r="F57" s="1"/>
      <c r="G57" s="1"/>
      <c r="H57" s="23"/>
      <c r="I57" s="520"/>
    </row>
    <row r="58" spans="1:9" ht="23.1" customHeight="1">
      <c r="A58" s="1"/>
      <c r="B58" s="104"/>
      <c r="C58" s="341"/>
      <c r="D58" s="517"/>
      <c r="E58" s="102"/>
      <c r="F58" s="102"/>
      <c r="G58" s="102"/>
      <c r="H58" s="101"/>
      <c r="I58" s="520"/>
    </row>
    <row r="59" spans="1:9" ht="17.100000000000001" customHeight="1">
      <c r="A59" s="1"/>
      <c r="B59" s="33" t="s">
        <v>227</v>
      </c>
      <c r="C59" s="1"/>
      <c r="D59" s="1"/>
      <c r="E59" s="1"/>
      <c r="F59" s="1"/>
      <c r="G59" s="1"/>
      <c r="H59" s="23"/>
      <c r="I59" s="24"/>
    </row>
    <row r="60" spans="1:9" ht="17.100000000000001" customHeight="1">
      <c r="A60" s="1"/>
      <c r="B60" s="530" t="s">
        <v>228</v>
      </c>
      <c r="C60" s="523"/>
      <c r="D60" s="523"/>
      <c r="E60" s="523"/>
      <c r="F60" s="523"/>
      <c r="G60" s="523"/>
      <c r="H60" s="522"/>
      <c r="I60" s="521"/>
    </row>
    <row r="61" spans="1:9" ht="17.100000000000001" customHeight="1">
      <c r="A61" s="1"/>
      <c r="B61" s="593" t="s">
        <v>229</v>
      </c>
      <c r="C61" s="596"/>
      <c r="D61" s="596"/>
      <c r="E61" s="596"/>
      <c r="F61" s="596"/>
      <c r="G61" s="596"/>
      <c r="H61" s="597"/>
      <c r="I61" s="521"/>
    </row>
    <row r="62" spans="1:9">
      <c r="A62" s="1"/>
      <c r="B62" s="593"/>
      <c r="C62" s="596"/>
      <c r="D62" s="596"/>
      <c r="E62" s="596"/>
      <c r="F62" s="596"/>
      <c r="G62" s="596"/>
      <c r="H62" s="597"/>
      <c r="I62" s="520"/>
    </row>
    <row r="63" spans="1:9">
      <c r="A63" s="1"/>
      <c r="B63" s="24"/>
      <c r="C63" s="1"/>
      <c r="D63" s="1"/>
      <c r="E63" s="1"/>
      <c r="F63" s="1"/>
      <c r="G63" s="1"/>
      <c r="H63" s="23"/>
    </row>
    <row r="64" spans="1:9">
      <c r="A64" s="1"/>
      <c r="B64" s="531" t="s">
        <v>41</v>
      </c>
      <c r="C64" s="1"/>
      <c r="D64" s="1"/>
      <c r="E64" s="1"/>
      <c r="F64" s="1"/>
      <c r="G64" s="1"/>
      <c r="H64" s="23"/>
    </row>
    <row r="65" spans="1:8">
      <c r="A65" s="2"/>
      <c r="B65" s="86"/>
      <c r="C65" s="87"/>
      <c r="D65" s="87"/>
      <c r="E65" s="87"/>
      <c r="F65" s="87"/>
      <c r="G65" s="370"/>
      <c r="H65" s="502" t="s">
        <v>39</v>
      </c>
    </row>
    <row r="66" spans="1:8">
      <c r="A66" s="2"/>
      <c r="B66" s="2"/>
      <c r="C66" s="2"/>
      <c r="D66" s="2"/>
      <c r="E66" s="2"/>
      <c r="F66" s="2"/>
      <c r="G66" s="2"/>
      <c r="H66" s="2"/>
    </row>
    <row r="67" spans="1:8">
      <c r="A67" s="2"/>
      <c r="B67" s="2"/>
      <c r="C67" s="2"/>
      <c r="D67" s="2"/>
      <c r="E67" s="2"/>
      <c r="F67" s="2"/>
      <c r="G67" s="2"/>
      <c r="H67" s="2"/>
    </row>
    <row r="68" spans="1:8">
      <c r="A68" s="2"/>
      <c r="B68" s="2"/>
      <c r="C68" s="2"/>
      <c r="D68" s="2"/>
      <c r="E68" s="2"/>
      <c r="F68" s="2"/>
      <c r="G68" s="2"/>
      <c r="H68" s="2"/>
    </row>
    <row r="69" spans="1:8">
      <c r="A69" s="2"/>
      <c r="B69" s="2"/>
      <c r="C69" s="2"/>
      <c r="D69" s="2"/>
      <c r="E69" s="2"/>
      <c r="F69" s="2"/>
      <c r="G69" s="2"/>
      <c r="H69" s="2"/>
    </row>
    <row r="70" spans="1:8">
      <c r="A70" s="2"/>
      <c r="B70" s="2"/>
      <c r="C70" s="2"/>
      <c r="D70" s="2"/>
      <c r="E70" s="2"/>
      <c r="F70" s="2"/>
      <c r="G70" s="2"/>
      <c r="H70" s="2"/>
    </row>
    <row r="71" spans="1:8">
      <c r="A71" s="2"/>
      <c r="B71" s="2"/>
      <c r="C71" s="2"/>
      <c r="D71" s="2"/>
      <c r="E71" s="2"/>
      <c r="F71" s="2"/>
      <c r="G71" s="2"/>
      <c r="H71" s="2"/>
    </row>
    <row r="72" spans="1:8">
      <c r="A72" s="2"/>
      <c r="B72" s="2"/>
      <c r="C72" s="2"/>
      <c r="D72" s="2"/>
      <c r="E72" s="2"/>
      <c r="F72" s="2"/>
      <c r="G72" s="2"/>
      <c r="H72" s="2"/>
    </row>
    <row r="73" spans="1:8">
      <c r="A73" s="2"/>
      <c r="B73" s="2"/>
      <c r="C73" s="2"/>
      <c r="D73" s="2"/>
      <c r="E73" s="2"/>
      <c r="F73" s="2"/>
      <c r="G73" s="2"/>
      <c r="H73" s="2"/>
    </row>
    <row r="74" spans="1:8">
      <c r="A74" s="2"/>
      <c r="B74" s="2"/>
      <c r="C74" s="2"/>
      <c r="D74" s="2"/>
      <c r="E74" s="2"/>
      <c r="F74" s="2"/>
      <c r="G74" s="2"/>
      <c r="H74" s="2"/>
    </row>
    <row r="75" spans="1:8">
      <c r="A75" s="2"/>
      <c r="B75" s="2"/>
      <c r="C75" s="2"/>
      <c r="D75" s="2"/>
      <c r="E75" s="2"/>
      <c r="F75" s="2"/>
      <c r="G75" s="2"/>
      <c r="H75" s="2"/>
    </row>
    <row r="76" spans="1:8">
      <c r="A76" s="2"/>
      <c r="B76" s="2"/>
      <c r="C76" s="2"/>
      <c r="D76" s="2"/>
      <c r="E76" s="2"/>
      <c r="F76" s="2"/>
      <c r="G76" s="2"/>
      <c r="H76" s="2"/>
    </row>
    <row r="77" spans="1:8">
      <c r="A77" s="2"/>
      <c r="B77" s="2"/>
      <c r="C77" s="2"/>
      <c r="D77" s="2"/>
      <c r="E77" s="2"/>
      <c r="F77" s="2"/>
      <c r="G77" s="2"/>
      <c r="H77" s="2"/>
    </row>
    <row r="78" spans="1:8">
      <c r="A78" s="2"/>
      <c r="B78" s="2"/>
      <c r="C78" s="2"/>
      <c r="D78" s="2"/>
      <c r="E78" s="2"/>
      <c r="F78" s="2"/>
      <c r="G78" s="2"/>
      <c r="H78" s="2"/>
    </row>
    <row r="79" spans="1:8">
      <c r="A79" s="2"/>
      <c r="B79" s="2"/>
      <c r="C79" s="2"/>
      <c r="D79" s="2"/>
      <c r="E79" s="2"/>
      <c r="F79" s="2"/>
      <c r="G79" s="2"/>
      <c r="H79" s="2"/>
    </row>
    <row r="80" spans="1:8">
      <c r="A80" s="2"/>
      <c r="B80" s="2"/>
      <c r="C80" s="2"/>
      <c r="D80" s="2"/>
      <c r="E80" s="2"/>
      <c r="F80" s="2"/>
      <c r="G80" s="2"/>
      <c r="H80" s="2"/>
    </row>
    <row r="81" spans="1:8">
      <c r="A81" s="2"/>
      <c r="B81" s="2"/>
      <c r="C81" s="2"/>
      <c r="D81" s="2"/>
      <c r="E81" s="2"/>
      <c r="F81" s="2"/>
      <c r="G81" s="2"/>
      <c r="H81" s="2"/>
    </row>
    <row r="82" spans="1:8">
      <c r="A82" s="2"/>
      <c r="B82" s="2"/>
      <c r="C82" s="2"/>
      <c r="D82" s="2"/>
      <c r="E82" s="2"/>
      <c r="F82" s="2"/>
      <c r="G82" s="2"/>
      <c r="H82" s="2"/>
    </row>
    <row r="83" spans="1:8">
      <c r="A83" s="2"/>
      <c r="B83" s="2"/>
      <c r="C83" s="2"/>
      <c r="D83" s="2"/>
      <c r="E83" s="2"/>
      <c r="F83" s="2"/>
      <c r="G83" s="2"/>
      <c r="H83" s="2"/>
    </row>
    <row r="84" spans="1:8">
      <c r="A84" s="2"/>
      <c r="B84" s="2"/>
      <c r="C84" s="2"/>
      <c r="D84" s="2"/>
      <c r="E84" s="2"/>
      <c r="F84" s="2"/>
      <c r="G84" s="2"/>
      <c r="H84" s="2"/>
    </row>
    <row r="85" spans="1:8">
      <c r="A85" s="2"/>
      <c r="B85" s="2"/>
      <c r="C85" s="2"/>
      <c r="D85" s="2"/>
      <c r="E85" s="2"/>
      <c r="F85" s="2"/>
      <c r="G85" s="2"/>
      <c r="H85" s="2"/>
    </row>
    <row r="86" spans="1:8">
      <c r="A86" s="2"/>
      <c r="B86" s="2"/>
      <c r="C86" s="2"/>
      <c r="D86" s="2"/>
      <c r="E86" s="2"/>
      <c r="F86" s="2"/>
      <c r="G86" s="2"/>
      <c r="H86" s="2"/>
    </row>
    <row r="87" spans="1:8">
      <c r="A87" s="2"/>
      <c r="B87" s="2"/>
      <c r="C87" s="2"/>
      <c r="D87" s="2"/>
      <c r="E87" s="2"/>
      <c r="F87" s="2"/>
      <c r="G87" s="2"/>
      <c r="H87" s="2"/>
    </row>
    <row r="88" spans="1:8">
      <c r="A88" s="2"/>
      <c r="B88" s="2"/>
      <c r="C88" s="2"/>
      <c r="D88" s="2"/>
      <c r="E88" s="2"/>
      <c r="F88" s="2"/>
      <c r="G88" s="2"/>
      <c r="H88" s="2"/>
    </row>
    <row r="89" spans="1:8">
      <c r="A89" s="2"/>
      <c r="B89" s="2"/>
      <c r="C89" s="2"/>
      <c r="D89" s="2"/>
      <c r="E89" s="2"/>
      <c r="F89" s="2"/>
      <c r="G89" s="2"/>
      <c r="H89" s="2"/>
    </row>
    <row r="90" spans="1:8">
      <c r="A90" s="2"/>
      <c r="B90" s="2"/>
      <c r="C90" s="2"/>
      <c r="D90" s="2"/>
      <c r="E90" s="2"/>
      <c r="F90" s="2"/>
      <c r="G90" s="2"/>
      <c r="H90" s="2"/>
    </row>
    <row r="91" spans="1:8">
      <c r="A91" s="2"/>
      <c r="B91" s="2"/>
      <c r="C91" s="2"/>
      <c r="D91" s="2"/>
      <c r="E91" s="2"/>
      <c r="F91" s="2"/>
      <c r="G91" s="2"/>
      <c r="H91" s="2"/>
    </row>
    <row r="92" spans="1:8">
      <c r="A92" s="2"/>
      <c r="B92" s="2"/>
      <c r="C92" s="2"/>
      <c r="D92" s="2"/>
      <c r="E92" s="2"/>
      <c r="F92" s="2"/>
      <c r="G92" s="2"/>
      <c r="H92" s="2"/>
    </row>
    <row r="93" spans="1:8">
      <c r="A93" s="2"/>
      <c r="B93" s="2"/>
      <c r="C93" s="2"/>
      <c r="D93" s="2"/>
      <c r="E93" s="2"/>
      <c r="F93" s="2"/>
      <c r="G93" s="2"/>
      <c r="H93" s="2"/>
    </row>
    <row r="94" spans="1:8">
      <c r="A94" s="2"/>
      <c r="B94" s="2"/>
      <c r="C94" s="2"/>
      <c r="D94" s="2"/>
      <c r="E94" s="2"/>
      <c r="F94" s="2"/>
      <c r="G94" s="2"/>
      <c r="H94" s="2"/>
    </row>
    <row r="95" spans="1:8">
      <c r="A95" s="2"/>
      <c r="B95" s="2"/>
      <c r="C95" s="2"/>
      <c r="D95" s="2"/>
      <c r="E95" s="2"/>
      <c r="F95" s="2"/>
      <c r="G95" s="2"/>
      <c r="H95" s="2"/>
    </row>
    <row r="96" spans="1:8">
      <c r="A96" s="2"/>
      <c r="B96" s="2"/>
      <c r="C96" s="2"/>
      <c r="D96" s="2"/>
      <c r="E96" s="2"/>
      <c r="F96" s="2"/>
      <c r="G96" s="2"/>
      <c r="H96" s="2"/>
    </row>
    <row r="97" spans="1:8">
      <c r="A97" s="2"/>
      <c r="B97" s="2"/>
      <c r="C97" s="2"/>
      <c r="D97" s="2"/>
      <c r="E97" s="2"/>
      <c r="F97" s="2"/>
      <c r="G97" s="2"/>
      <c r="H97" s="2"/>
    </row>
    <row r="98" spans="1:8">
      <c r="A98" s="2"/>
      <c r="B98" s="2"/>
      <c r="C98" s="2"/>
      <c r="D98" s="2"/>
      <c r="E98" s="2"/>
      <c r="F98" s="2"/>
      <c r="G98" s="2"/>
      <c r="H98" s="2"/>
    </row>
    <row r="99" spans="1:8">
      <c r="A99" s="2"/>
      <c r="B99" s="2"/>
      <c r="C99" s="2"/>
      <c r="D99" s="2"/>
      <c r="E99" s="2"/>
      <c r="F99" s="2"/>
      <c r="G99" s="2"/>
      <c r="H99" s="2"/>
    </row>
    <row r="100" spans="1:8">
      <c r="A100" s="2"/>
      <c r="B100" s="2"/>
      <c r="C100" s="2"/>
      <c r="D100" s="2"/>
      <c r="E100" s="2"/>
      <c r="F100" s="2"/>
      <c r="G100" s="2"/>
      <c r="H100" s="2"/>
    </row>
    <row r="101" spans="1:8">
      <c r="A101" s="2"/>
      <c r="B101" s="2"/>
      <c r="C101" s="2"/>
      <c r="D101" s="2"/>
      <c r="E101" s="2"/>
      <c r="F101" s="2"/>
      <c r="G101" s="2"/>
      <c r="H101" s="2"/>
    </row>
    <row r="102" spans="1:8">
      <c r="A102" s="2"/>
      <c r="B102" s="2"/>
      <c r="C102" s="2"/>
      <c r="D102" s="2"/>
      <c r="E102" s="2"/>
      <c r="F102" s="2"/>
      <c r="G102" s="2"/>
      <c r="H102" s="2"/>
    </row>
    <row r="103" spans="1:8">
      <c r="A103" s="2"/>
      <c r="B103" s="2"/>
      <c r="C103" s="2"/>
      <c r="D103" s="2"/>
      <c r="E103" s="2"/>
      <c r="F103" s="2"/>
      <c r="G103" s="2"/>
      <c r="H103" s="2"/>
    </row>
    <row r="104" spans="1:8">
      <c r="A104" s="2"/>
      <c r="B104" s="2"/>
      <c r="C104" s="2"/>
      <c r="D104" s="2"/>
      <c r="E104" s="2"/>
      <c r="F104" s="2"/>
      <c r="G104" s="2"/>
      <c r="H104" s="2"/>
    </row>
    <row r="105" spans="1:8">
      <c r="A105" s="2"/>
      <c r="B105" s="2"/>
      <c r="C105" s="2"/>
      <c r="D105" s="2"/>
      <c r="E105" s="2"/>
      <c r="F105" s="2"/>
      <c r="G105" s="2"/>
      <c r="H105" s="2"/>
    </row>
    <row r="106" spans="1:8">
      <c r="A106" s="2"/>
      <c r="B106" s="2"/>
      <c r="C106" s="2"/>
      <c r="D106" s="2"/>
      <c r="E106" s="2"/>
      <c r="F106" s="2"/>
      <c r="G106" s="2"/>
      <c r="H106" s="2"/>
    </row>
    <row r="107" spans="1:8">
      <c r="A107" s="2"/>
      <c r="B107" s="2"/>
      <c r="C107" s="2"/>
      <c r="D107" s="2"/>
      <c r="E107" s="2"/>
      <c r="F107" s="2"/>
      <c r="G107" s="2"/>
      <c r="H107" s="2"/>
    </row>
    <row r="108" spans="1:8">
      <c r="A108" s="2"/>
      <c r="B108" s="2"/>
      <c r="C108" s="2"/>
      <c r="D108" s="2"/>
      <c r="E108" s="2"/>
      <c r="F108" s="2"/>
      <c r="G108" s="2"/>
      <c r="H108" s="2"/>
    </row>
    <row r="109" spans="1:8">
      <c r="A109" s="2"/>
      <c r="B109" s="2"/>
      <c r="C109" s="2"/>
      <c r="D109" s="2"/>
      <c r="E109" s="2"/>
      <c r="F109" s="2"/>
      <c r="G109" s="2"/>
      <c r="H109" s="2"/>
    </row>
    <row r="110" spans="1:8">
      <c r="A110" s="2"/>
      <c r="B110" s="2"/>
      <c r="C110" s="2"/>
      <c r="D110" s="2"/>
      <c r="E110" s="2"/>
      <c r="F110" s="2"/>
      <c r="G110" s="2"/>
      <c r="H110" s="2"/>
    </row>
    <row r="111" spans="1:8">
      <c r="A111" s="2"/>
      <c r="B111" s="2"/>
      <c r="C111" s="2"/>
      <c r="D111" s="2"/>
      <c r="E111" s="2"/>
      <c r="F111" s="2"/>
      <c r="G111" s="2"/>
      <c r="H111" s="2"/>
    </row>
    <row r="112" spans="1:8">
      <c r="A112" s="2"/>
      <c r="B112" s="2"/>
      <c r="C112" s="2"/>
      <c r="D112" s="2"/>
      <c r="E112" s="2"/>
      <c r="F112" s="2"/>
      <c r="G112" s="2"/>
      <c r="H112" s="2"/>
    </row>
    <row r="113" spans="1:8">
      <c r="A113" s="2"/>
      <c r="B113" s="2"/>
      <c r="C113" s="2"/>
      <c r="D113" s="2"/>
      <c r="E113" s="2"/>
      <c r="F113" s="2"/>
      <c r="G113" s="2"/>
      <c r="H113" s="2"/>
    </row>
    <row r="114" spans="1:8">
      <c r="A114" s="2"/>
      <c r="B114" s="2"/>
      <c r="C114" s="2"/>
      <c r="D114" s="2"/>
      <c r="E114" s="2"/>
      <c r="F114" s="2"/>
      <c r="G114" s="2"/>
      <c r="H114" s="2"/>
    </row>
    <row r="115" spans="1:8">
      <c r="A115" s="2"/>
      <c r="B115" s="2"/>
      <c r="C115" s="2"/>
      <c r="D115" s="2"/>
      <c r="E115" s="2"/>
      <c r="F115" s="2"/>
      <c r="G115" s="2"/>
      <c r="H115" s="2"/>
    </row>
    <row r="116" spans="1:8">
      <c r="A116" s="2"/>
      <c r="B116" s="2"/>
      <c r="C116" s="2"/>
      <c r="D116" s="2"/>
      <c r="E116" s="2"/>
      <c r="F116" s="2"/>
      <c r="G116" s="2"/>
      <c r="H116" s="2"/>
    </row>
    <row r="117" spans="1:8">
      <c r="A117" s="2"/>
      <c r="B117" s="2"/>
      <c r="C117" s="2"/>
      <c r="D117" s="2"/>
      <c r="E117" s="2"/>
      <c r="F117" s="2"/>
      <c r="G117" s="2"/>
      <c r="H117" s="2"/>
    </row>
    <row r="118" spans="1:8">
      <c r="A118" s="2"/>
      <c r="B118" s="2"/>
      <c r="C118" s="2"/>
      <c r="D118" s="2"/>
      <c r="E118" s="2"/>
      <c r="F118" s="2"/>
      <c r="G118" s="2"/>
      <c r="H118" s="2"/>
    </row>
    <row r="119" spans="1:8">
      <c r="A119" s="2"/>
      <c r="B119" s="2"/>
      <c r="C119" s="2"/>
      <c r="D119" s="2"/>
      <c r="E119" s="2"/>
      <c r="F119" s="2"/>
      <c r="G119" s="2"/>
      <c r="H119" s="2"/>
    </row>
    <row r="120" spans="1:8">
      <c r="A120" s="2"/>
      <c r="B120" s="2"/>
      <c r="C120" s="2"/>
      <c r="D120" s="2"/>
      <c r="E120" s="2"/>
      <c r="F120" s="2"/>
      <c r="G120" s="2"/>
      <c r="H120" s="2"/>
    </row>
    <row r="121" spans="1:8">
      <c r="A121" s="2"/>
      <c r="B121" s="2"/>
      <c r="C121" s="2"/>
      <c r="D121" s="2"/>
      <c r="E121" s="2"/>
      <c r="F121" s="2"/>
      <c r="G121" s="2"/>
      <c r="H121" s="2"/>
    </row>
    <row r="122" spans="1:8">
      <c r="A122" s="2"/>
      <c r="B122" s="2"/>
      <c r="C122" s="2"/>
      <c r="D122" s="2"/>
      <c r="E122" s="2"/>
      <c r="F122" s="2"/>
      <c r="G122" s="2"/>
      <c r="H122" s="2"/>
    </row>
    <row r="123" spans="1:8">
      <c r="A123" s="2"/>
      <c r="B123" s="2"/>
      <c r="C123" s="2"/>
      <c r="D123" s="2"/>
      <c r="E123" s="2"/>
      <c r="F123" s="2"/>
      <c r="G123" s="2"/>
      <c r="H123" s="2"/>
    </row>
    <row r="124" spans="1:8">
      <c r="A124" s="2"/>
      <c r="B124" s="2"/>
      <c r="C124" s="2"/>
      <c r="D124" s="2"/>
      <c r="E124" s="2"/>
      <c r="F124" s="2"/>
      <c r="G124" s="2"/>
      <c r="H124" s="2"/>
    </row>
    <row r="125" spans="1:8">
      <c r="A125" s="2"/>
      <c r="B125" s="2"/>
      <c r="C125" s="2"/>
      <c r="D125" s="2"/>
      <c r="E125" s="2"/>
      <c r="F125" s="2"/>
      <c r="G125" s="2"/>
      <c r="H125" s="2"/>
    </row>
    <row r="126" spans="1:8">
      <c r="A126" s="2"/>
      <c r="B126" s="2"/>
      <c r="C126" s="2"/>
      <c r="D126" s="2"/>
      <c r="E126" s="2"/>
      <c r="F126" s="2"/>
      <c r="G126" s="2"/>
      <c r="H126" s="2"/>
    </row>
    <row r="127" spans="1:8">
      <c r="A127" s="2"/>
      <c r="B127" s="2"/>
      <c r="C127" s="2"/>
      <c r="D127" s="2"/>
      <c r="E127" s="2"/>
      <c r="F127" s="2"/>
      <c r="G127" s="2"/>
      <c r="H127" s="2"/>
    </row>
    <row r="128" spans="1:8">
      <c r="A128" s="2"/>
      <c r="B128" s="2"/>
      <c r="C128" s="2"/>
      <c r="D128" s="2"/>
      <c r="E128" s="2"/>
      <c r="F128" s="2"/>
      <c r="G128" s="2"/>
      <c r="H128" s="2"/>
    </row>
    <row r="129" spans="1:8">
      <c r="A129" s="2"/>
      <c r="B129" s="2"/>
      <c r="C129" s="2"/>
      <c r="D129" s="2"/>
      <c r="E129" s="2"/>
      <c r="F129" s="2"/>
      <c r="G129" s="2"/>
      <c r="H129" s="2"/>
    </row>
    <row r="130" spans="1:8">
      <c r="A130" s="2"/>
      <c r="B130" s="2"/>
      <c r="C130" s="2"/>
      <c r="D130" s="2"/>
      <c r="E130" s="2"/>
      <c r="F130" s="2"/>
      <c r="G130" s="2"/>
      <c r="H130" s="2"/>
    </row>
    <row r="131" spans="1:8">
      <c r="A131" s="2"/>
      <c r="B131" s="2"/>
      <c r="C131" s="2"/>
      <c r="D131" s="2"/>
      <c r="E131" s="2"/>
      <c r="F131" s="2"/>
      <c r="G131" s="2"/>
      <c r="H131" s="2"/>
    </row>
    <row r="132" spans="1:8">
      <c r="A132" s="2"/>
      <c r="B132" s="2"/>
      <c r="C132" s="2"/>
      <c r="D132" s="2"/>
      <c r="E132" s="2"/>
      <c r="F132" s="2"/>
      <c r="G132" s="2"/>
      <c r="H132" s="2"/>
    </row>
    <row r="133" spans="1:8">
      <c r="A133" s="2"/>
      <c r="B133" s="2"/>
      <c r="C133" s="2"/>
      <c r="D133" s="2"/>
      <c r="E133" s="2"/>
      <c r="F133" s="2"/>
      <c r="G133" s="2"/>
      <c r="H133" s="2"/>
    </row>
    <row r="134" spans="1:8">
      <c r="A134" s="2"/>
      <c r="B134" s="2"/>
      <c r="C134" s="2"/>
      <c r="D134" s="2"/>
      <c r="E134" s="2"/>
      <c r="F134" s="2"/>
      <c r="G134" s="2"/>
      <c r="H134" s="2"/>
    </row>
    <row r="135" spans="1:8">
      <c r="A135" s="2"/>
      <c r="B135" s="2"/>
      <c r="C135" s="2"/>
      <c r="D135" s="2"/>
      <c r="E135" s="2"/>
      <c r="F135" s="2"/>
      <c r="G135" s="2"/>
      <c r="H135" s="2"/>
    </row>
    <row r="136" spans="1:8">
      <c r="A136" s="2"/>
      <c r="B136" s="2"/>
      <c r="C136" s="2"/>
      <c r="D136" s="2"/>
      <c r="E136" s="2"/>
      <c r="F136" s="2"/>
      <c r="G136" s="2"/>
      <c r="H136" s="2"/>
    </row>
    <row r="137" spans="1:8">
      <c r="A137" s="2"/>
      <c r="B137" s="2"/>
      <c r="C137" s="2"/>
      <c r="D137" s="2"/>
      <c r="E137" s="2"/>
      <c r="F137" s="2"/>
      <c r="G137" s="2"/>
      <c r="H137" s="2"/>
    </row>
    <row r="138" spans="1:8">
      <c r="A138" s="2"/>
      <c r="B138" s="2"/>
      <c r="C138" s="2"/>
      <c r="D138" s="2"/>
      <c r="E138" s="2"/>
      <c r="F138" s="2"/>
      <c r="G138" s="2"/>
      <c r="H138" s="2"/>
    </row>
    <row r="139" spans="1:8">
      <c r="A139" s="2"/>
      <c r="B139" s="2"/>
      <c r="C139" s="2"/>
      <c r="D139" s="2"/>
      <c r="E139" s="2"/>
      <c r="F139" s="2"/>
      <c r="G139" s="2"/>
      <c r="H139" s="2"/>
    </row>
    <row r="140" spans="1:8">
      <c r="A140" s="2"/>
      <c r="B140" s="2"/>
      <c r="C140" s="2"/>
      <c r="D140" s="2"/>
      <c r="E140" s="2"/>
      <c r="F140" s="2"/>
      <c r="G140" s="2"/>
      <c r="H140" s="2"/>
    </row>
    <row r="141" spans="1:8">
      <c r="A141" s="2"/>
      <c r="B141" s="2"/>
      <c r="C141" s="2"/>
      <c r="D141" s="2"/>
      <c r="E141" s="2"/>
      <c r="F141" s="2"/>
      <c r="G141" s="2"/>
      <c r="H141" s="2"/>
    </row>
    <row r="142" spans="1:8">
      <c r="A142" s="2"/>
      <c r="B142" s="2"/>
      <c r="C142" s="2"/>
      <c r="D142" s="2"/>
      <c r="E142" s="2"/>
      <c r="F142" s="2"/>
      <c r="G142" s="2"/>
      <c r="H142" s="2"/>
    </row>
    <row r="143" spans="1:8">
      <c r="A143" s="2"/>
      <c r="B143" s="2"/>
      <c r="C143" s="2"/>
      <c r="D143" s="2"/>
      <c r="E143" s="2"/>
      <c r="F143" s="2"/>
      <c r="G143" s="2"/>
      <c r="H143" s="2"/>
    </row>
    <row r="144" spans="1:8">
      <c r="A144" s="2"/>
      <c r="B144" s="2"/>
      <c r="C144" s="2"/>
      <c r="D144" s="2"/>
      <c r="E144" s="2"/>
      <c r="F144" s="2"/>
      <c r="G144" s="2"/>
      <c r="H144" s="2"/>
    </row>
    <row r="145" spans="1:8">
      <c r="A145" s="2"/>
      <c r="B145" s="2"/>
      <c r="C145" s="2"/>
      <c r="D145" s="2"/>
      <c r="E145" s="2"/>
      <c r="F145" s="2"/>
      <c r="G145" s="2"/>
      <c r="H145" s="2"/>
    </row>
    <row r="146" spans="1:8">
      <c r="A146" s="2"/>
      <c r="B146" s="2"/>
      <c r="C146" s="2"/>
      <c r="D146" s="2"/>
      <c r="E146" s="2"/>
      <c r="F146" s="2"/>
      <c r="G146" s="2"/>
      <c r="H146" s="2"/>
    </row>
    <row r="147" spans="1:8">
      <c r="A147" s="2"/>
      <c r="B147" s="2"/>
      <c r="C147" s="2"/>
      <c r="D147" s="2"/>
      <c r="E147" s="2"/>
      <c r="F147" s="2"/>
      <c r="G147" s="2"/>
      <c r="H147" s="2"/>
    </row>
    <row r="148" spans="1:8">
      <c r="A148" s="2"/>
      <c r="B148" s="2"/>
      <c r="C148" s="2"/>
      <c r="D148" s="2"/>
      <c r="E148" s="2"/>
      <c r="F148" s="2"/>
      <c r="G148" s="2"/>
      <c r="H148" s="2"/>
    </row>
    <row r="149" spans="1:8">
      <c r="A149" s="2"/>
      <c r="B149" s="2"/>
      <c r="C149" s="2"/>
      <c r="D149" s="2"/>
      <c r="E149" s="2"/>
      <c r="F149" s="2"/>
      <c r="G149" s="2"/>
      <c r="H149" s="2"/>
    </row>
    <row r="150" spans="1:8">
      <c r="A150" s="2"/>
      <c r="B150" s="2"/>
      <c r="C150" s="2"/>
      <c r="D150" s="2"/>
      <c r="E150" s="2"/>
      <c r="F150" s="2"/>
      <c r="G150" s="2"/>
      <c r="H150" s="2"/>
    </row>
    <row r="151" spans="1:8">
      <c r="A151" s="2"/>
      <c r="B151" s="2"/>
      <c r="C151" s="2"/>
      <c r="D151" s="2"/>
      <c r="E151" s="2"/>
      <c r="F151" s="2"/>
      <c r="G151" s="2"/>
      <c r="H151" s="2"/>
    </row>
    <row r="152" spans="1:8">
      <c r="A152" s="2"/>
      <c r="B152" s="2"/>
      <c r="C152" s="2"/>
      <c r="D152" s="2"/>
      <c r="E152" s="2"/>
      <c r="F152" s="2"/>
      <c r="G152" s="2"/>
      <c r="H152" s="2"/>
    </row>
    <row r="153" spans="1:8">
      <c r="A153" s="2"/>
      <c r="B153" s="2"/>
      <c r="C153" s="2"/>
      <c r="D153" s="2"/>
      <c r="E153" s="2"/>
      <c r="F153" s="2"/>
      <c r="G153" s="2"/>
      <c r="H153" s="2"/>
    </row>
    <row r="154" spans="1:8">
      <c r="A154" s="2"/>
      <c r="B154" s="2"/>
      <c r="C154" s="2"/>
      <c r="D154" s="2"/>
      <c r="E154" s="2"/>
      <c r="F154" s="2"/>
      <c r="G154" s="2"/>
      <c r="H154" s="2"/>
    </row>
    <row r="155" spans="1:8">
      <c r="A155" s="2"/>
      <c r="B155" s="2"/>
      <c r="C155" s="2"/>
      <c r="D155" s="2"/>
      <c r="E155" s="2"/>
      <c r="F155" s="2"/>
      <c r="G155" s="2"/>
      <c r="H155" s="2"/>
    </row>
    <row r="156" spans="1:8">
      <c r="A156" s="2"/>
      <c r="B156" s="2"/>
      <c r="C156" s="2"/>
      <c r="D156" s="2"/>
      <c r="E156" s="2"/>
      <c r="F156" s="2"/>
      <c r="G156" s="2"/>
      <c r="H156" s="2"/>
    </row>
    <row r="157" spans="1:8">
      <c r="A157" s="2"/>
      <c r="B157" s="2"/>
      <c r="C157" s="2"/>
      <c r="D157" s="2"/>
      <c r="E157" s="2"/>
      <c r="F157" s="2"/>
      <c r="G157" s="2"/>
      <c r="H157" s="2"/>
    </row>
    <row r="158" spans="1:8">
      <c r="A158" s="2"/>
      <c r="B158" s="2"/>
      <c r="C158" s="2"/>
      <c r="D158" s="2"/>
      <c r="E158" s="2"/>
      <c r="F158" s="2"/>
      <c r="G158" s="2"/>
      <c r="H158" s="2"/>
    </row>
    <row r="159" spans="1:8">
      <c r="A159" s="2"/>
      <c r="B159" s="2"/>
      <c r="C159" s="2"/>
      <c r="D159" s="2"/>
      <c r="E159" s="2"/>
      <c r="F159" s="2"/>
      <c r="G159" s="2"/>
      <c r="H159" s="2"/>
    </row>
    <row r="160" spans="1:8">
      <c r="A160" s="2"/>
      <c r="B160" s="2"/>
      <c r="C160" s="2"/>
      <c r="D160" s="2"/>
      <c r="E160" s="2"/>
      <c r="F160" s="2"/>
      <c r="G160" s="2"/>
      <c r="H160" s="2"/>
    </row>
    <row r="161" spans="1:8">
      <c r="A161" s="2"/>
      <c r="B161" s="2"/>
      <c r="C161" s="2"/>
      <c r="D161" s="2"/>
      <c r="E161" s="2"/>
      <c r="F161" s="2"/>
      <c r="G161" s="2"/>
      <c r="H161" s="2"/>
    </row>
    <row r="162" spans="1:8">
      <c r="A162" s="2"/>
      <c r="B162" s="2"/>
      <c r="C162" s="2"/>
      <c r="D162" s="2"/>
      <c r="E162" s="2"/>
      <c r="F162" s="2"/>
      <c r="G162" s="2"/>
      <c r="H162" s="2"/>
    </row>
    <row r="163" spans="1:8">
      <c r="A163" s="2"/>
      <c r="B163" s="2"/>
      <c r="C163" s="2"/>
      <c r="D163" s="2"/>
      <c r="E163" s="2"/>
      <c r="F163" s="2"/>
      <c r="G163" s="2"/>
      <c r="H163" s="2"/>
    </row>
    <row r="164" spans="1:8">
      <c r="A164" s="2"/>
      <c r="B164" s="2"/>
      <c r="C164" s="2"/>
      <c r="D164" s="2"/>
      <c r="E164" s="2"/>
      <c r="F164" s="2"/>
      <c r="G164" s="2"/>
      <c r="H164" s="2"/>
    </row>
    <row r="165" spans="1:8">
      <c r="A165" s="2"/>
      <c r="B165" s="2"/>
      <c r="C165" s="2"/>
      <c r="D165" s="2"/>
      <c r="E165" s="2"/>
      <c r="F165" s="2"/>
      <c r="G165" s="2"/>
      <c r="H165" s="2"/>
    </row>
    <row r="166" spans="1:8">
      <c r="A166" s="2"/>
      <c r="B166" s="2"/>
      <c r="C166" s="2"/>
      <c r="D166" s="2"/>
      <c r="E166" s="2"/>
      <c r="F166" s="2"/>
      <c r="G166" s="2"/>
      <c r="H166" s="2"/>
    </row>
    <row r="167" spans="1:8">
      <c r="A167" s="2"/>
      <c r="B167" s="2"/>
      <c r="C167" s="2"/>
      <c r="D167" s="2"/>
      <c r="E167" s="2"/>
      <c r="F167" s="2"/>
      <c r="G167" s="2"/>
      <c r="H167" s="2"/>
    </row>
    <row r="168" spans="1:8">
      <c r="A168" s="2"/>
      <c r="B168" s="2"/>
      <c r="C168" s="2"/>
      <c r="D168" s="2"/>
      <c r="E168" s="2"/>
      <c r="F168" s="2"/>
      <c r="G168" s="2"/>
      <c r="H168" s="2"/>
    </row>
    <row r="169" spans="1:8">
      <c r="A169" s="2"/>
      <c r="B169" s="2"/>
      <c r="C169" s="2"/>
      <c r="D169" s="2"/>
      <c r="E169" s="2"/>
      <c r="F169" s="2"/>
      <c r="G169" s="2"/>
      <c r="H169" s="2"/>
    </row>
    <row r="170" spans="1:8">
      <c r="A170" s="2"/>
      <c r="B170" s="2"/>
      <c r="C170" s="2"/>
      <c r="D170" s="2"/>
      <c r="E170" s="2"/>
      <c r="F170" s="2"/>
      <c r="G170" s="2"/>
      <c r="H170" s="2"/>
    </row>
    <row r="171" spans="1:8">
      <c r="A171" s="2"/>
      <c r="B171" s="2"/>
      <c r="C171" s="2"/>
      <c r="D171" s="2"/>
      <c r="E171" s="2"/>
      <c r="F171" s="2"/>
      <c r="G171" s="2"/>
      <c r="H171" s="2"/>
    </row>
    <row r="172" spans="1:8">
      <c r="A172" s="2"/>
      <c r="B172" s="2"/>
      <c r="C172" s="2"/>
      <c r="D172" s="2"/>
      <c r="E172" s="2"/>
      <c r="F172" s="2"/>
      <c r="G172" s="2"/>
      <c r="H172" s="2"/>
    </row>
    <row r="173" spans="1:8">
      <c r="A173" s="2"/>
      <c r="B173" s="2"/>
      <c r="C173" s="2"/>
      <c r="D173" s="2"/>
      <c r="E173" s="2"/>
      <c r="F173" s="2"/>
      <c r="G173" s="2"/>
      <c r="H173" s="2"/>
    </row>
    <row r="174" spans="1:8">
      <c r="A174" s="2"/>
      <c r="B174" s="2"/>
      <c r="C174" s="2"/>
      <c r="D174" s="2"/>
      <c r="E174" s="2"/>
      <c r="F174" s="2"/>
      <c r="G174" s="2"/>
      <c r="H174" s="2"/>
    </row>
    <row r="175" spans="1:8">
      <c r="A175" s="2"/>
      <c r="B175" s="2"/>
      <c r="C175" s="2"/>
      <c r="D175" s="2"/>
      <c r="E175" s="2"/>
      <c r="F175" s="2"/>
      <c r="G175" s="2"/>
      <c r="H175" s="2"/>
    </row>
    <row r="176" spans="1:8">
      <c r="A176" s="2"/>
      <c r="B176" s="2"/>
      <c r="C176" s="2"/>
      <c r="D176" s="2"/>
      <c r="E176" s="2"/>
      <c r="F176" s="2"/>
      <c r="G176" s="2"/>
      <c r="H176" s="2"/>
    </row>
    <row r="177" spans="1:8">
      <c r="A177" s="2"/>
      <c r="B177" s="2"/>
      <c r="C177" s="2"/>
      <c r="D177" s="2"/>
      <c r="E177" s="2"/>
      <c r="F177" s="2"/>
      <c r="G177" s="2"/>
      <c r="H177" s="2"/>
    </row>
    <row r="178" spans="1:8">
      <c r="A178" s="2"/>
      <c r="B178" s="2"/>
      <c r="C178" s="2"/>
      <c r="D178" s="2"/>
      <c r="E178" s="2"/>
      <c r="F178" s="2"/>
      <c r="G178" s="2"/>
      <c r="H178" s="2"/>
    </row>
    <row r="179" spans="1:8">
      <c r="A179" s="2"/>
      <c r="B179" s="2"/>
      <c r="C179" s="2"/>
      <c r="D179" s="2"/>
      <c r="E179" s="2"/>
      <c r="F179" s="2"/>
      <c r="G179" s="2"/>
      <c r="H179" s="2"/>
    </row>
    <row r="180" spans="1:8">
      <c r="A180" s="2"/>
      <c r="B180" s="2"/>
      <c r="C180" s="2"/>
      <c r="D180" s="2"/>
      <c r="E180" s="2"/>
      <c r="F180" s="2"/>
      <c r="G180" s="2"/>
      <c r="H180" s="2"/>
    </row>
    <row r="181" spans="1:8">
      <c r="A181" s="2"/>
      <c r="B181" s="2"/>
      <c r="C181" s="2"/>
      <c r="D181" s="2"/>
      <c r="E181" s="2"/>
      <c r="F181" s="2"/>
      <c r="G181" s="2"/>
      <c r="H181" s="2"/>
    </row>
    <row r="182" spans="1:8">
      <c r="A182" s="2"/>
      <c r="B182" s="2"/>
      <c r="C182" s="2"/>
      <c r="D182" s="2"/>
      <c r="E182" s="2"/>
      <c r="F182" s="2"/>
      <c r="G182" s="2"/>
      <c r="H182" s="2"/>
    </row>
    <row r="183" spans="1:8">
      <c r="A183" s="2"/>
      <c r="B183" s="2"/>
      <c r="C183" s="2"/>
      <c r="D183" s="2"/>
      <c r="E183" s="2"/>
      <c r="F183" s="2"/>
      <c r="G183" s="2"/>
      <c r="H183" s="2"/>
    </row>
    <row r="184" spans="1:8">
      <c r="A184" s="2"/>
      <c r="B184" s="2"/>
      <c r="C184" s="2"/>
      <c r="D184" s="2"/>
      <c r="E184" s="2"/>
      <c r="F184" s="2"/>
      <c r="G184" s="2"/>
      <c r="H184" s="2"/>
    </row>
    <row r="185" spans="1:8">
      <c r="A185" s="2"/>
      <c r="B185" s="2"/>
      <c r="C185" s="2"/>
      <c r="D185" s="2"/>
      <c r="E185" s="2"/>
      <c r="F185" s="2"/>
      <c r="G185" s="2"/>
      <c r="H185" s="2"/>
    </row>
    <row r="186" spans="1:8">
      <c r="A186" s="2"/>
      <c r="B186" s="2"/>
      <c r="C186" s="2"/>
      <c r="D186" s="2"/>
      <c r="E186" s="2"/>
      <c r="F186" s="2"/>
      <c r="G186" s="2"/>
      <c r="H186" s="2"/>
    </row>
    <row r="187" spans="1:8">
      <c r="A187" s="2"/>
      <c r="B187" s="2"/>
      <c r="C187" s="2"/>
      <c r="D187" s="2"/>
      <c r="E187" s="2"/>
      <c r="F187" s="2"/>
      <c r="G187" s="2"/>
      <c r="H187" s="2"/>
    </row>
  </sheetData>
  <sheetProtection algorithmName="SHA-512" hashValue="mhbG1Vl4DH6xPilWRp1I0pJZeHzN7EoNpGT3pzhjouF6a6NXWI6vQTW97TZct9Ff3EavSYEbnReYo73l2+vHxg==" saltValue="vLwk4nDrggUfcy9METRHAw==" spinCount="100000" sheet="1" objects="1" scenarios="1"/>
  <mergeCells count="11">
    <mergeCell ref="B49:H49"/>
    <mergeCell ref="B61:H62"/>
    <mergeCell ref="B56:C56"/>
    <mergeCell ref="B1:H1"/>
    <mergeCell ref="B5:E5"/>
    <mergeCell ref="B21:E21"/>
    <mergeCell ref="B42:E42"/>
    <mergeCell ref="C11:E11"/>
    <mergeCell ref="C12:E12"/>
    <mergeCell ref="C13:E13"/>
    <mergeCell ref="B38:H38"/>
  </mergeCells>
  <phoneticPr fontId="1" type="noConversion"/>
  <hyperlinks>
    <hyperlink ref="B64" r:id="rId1" xr:uid="{5486E03A-3B26-46C9-A621-CAE4DB3599AA}"/>
  </hyperlinks>
  <pageMargins left="0.7" right="0.7" top="0.75" bottom="0.75" header="0.3" footer="0.3"/>
  <pageSetup paperSize="8" scale="82"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152"/>
  <sheetViews>
    <sheetView showGridLines="0" zoomScale="110" zoomScaleNormal="110" workbookViewId="0">
      <selection activeCell="D8" sqref="D8"/>
    </sheetView>
  </sheetViews>
  <sheetFormatPr defaultColWidth="7.5703125" defaultRowHeight="14.45"/>
  <cols>
    <col min="1" max="1" width="8.5703125" customWidth="1"/>
    <col min="2" max="2" width="27.42578125" customWidth="1"/>
    <col min="3" max="9" width="18.5703125" customWidth="1"/>
    <col min="10" max="10" width="14.85546875" customWidth="1"/>
    <col min="11" max="11" width="13.42578125" bestFit="1" customWidth="1"/>
    <col min="12" max="13" width="10.42578125" bestFit="1" customWidth="1"/>
  </cols>
  <sheetData>
    <row r="1" spans="2:12" ht="245.1" customHeight="1">
      <c r="B1" s="620"/>
      <c r="C1" s="618"/>
      <c r="D1" s="618"/>
      <c r="E1" s="618"/>
      <c r="F1" s="618"/>
      <c r="G1" s="618"/>
      <c r="H1" s="618"/>
      <c r="I1" s="619"/>
      <c r="J1" s="1"/>
    </row>
    <row r="2" spans="2:12" ht="18">
      <c r="B2" s="393"/>
      <c r="C2" s="394"/>
      <c r="D2" s="394"/>
      <c r="E2" s="100"/>
      <c r="F2" s="100"/>
      <c r="G2" s="100"/>
      <c r="H2" s="395"/>
      <c r="I2" s="99"/>
      <c r="J2" s="1"/>
    </row>
    <row r="3" spans="2:12">
      <c r="B3" s="106"/>
      <c r="C3" s="100"/>
      <c r="D3" s="100"/>
      <c r="E3" s="100"/>
      <c r="F3" s="25"/>
      <c r="G3" s="609"/>
      <c r="H3" s="609"/>
      <c r="I3" s="99"/>
      <c r="J3" s="1"/>
    </row>
    <row r="4" spans="2:12" ht="20.100000000000001" customHeight="1">
      <c r="B4" s="386" t="s">
        <v>230</v>
      </c>
      <c r="C4" s="329"/>
      <c r="D4" s="329"/>
      <c r="E4" s="26"/>
      <c r="F4" s="27"/>
      <c r="G4" s="1"/>
      <c r="H4" s="451"/>
      <c r="I4" s="416" t="s">
        <v>231</v>
      </c>
      <c r="J4" s="1"/>
    </row>
    <row r="5" spans="2:12" ht="15" customHeight="1">
      <c r="B5" s="607" t="s">
        <v>232</v>
      </c>
      <c r="C5" s="608"/>
      <c r="D5" s="96"/>
      <c r="E5" s="96"/>
      <c r="F5" s="17"/>
      <c r="G5" s="1"/>
      <c r="H5" s="1"/>
      <c r="I5" s="23"/>
      <c r="J5" s="1"/>
    </row>
    <row r="6" spans="2:12" ht="27" customHeight="1">
      <c r="B6" s="28"/>
      <c r="C6" s="60"/>
      <c r="D6" s="392" t="s">
        <v>54</v>
      </c>
      <c r="E6" s="22" t="s">
        <v>233</v>
      </c>
      <c r="F6" s="22" t="s">
        <v>56</v>
      </c>
      <c r="G6" s="22" t="s">
        <v>57</v>
      </c>
      <c r="H6" s="22" t="s">
        <v>58</v>
      </c>
      <c r="I6" s="21" t="s">
        <v>234</v>
      </c>
      <c r="J6" s="1"/>
      <c r="K6" s="1"/>
    </row>
    <row r="7" spans="2:12" ht="15" customHeight="1">
      <c r="B7" s="29" t="s">
        <v>235</v>
      </c>
      <c r="C7" s="330"/>
      <c r="D7" s="397">
        <v>1407473.7895167046</v>
      </c>
      <c r="E7" s="30">
        <v>1445612.9411117339</v>
      </c>
      <c r="F7" s="30">
        <v>1498597.0099660777</v>
      </c>
      <c r="G7" s="30">
        <v>1540304.0203268565</v>
      </c>
      <c r="H7" s="30">
        <v>1571066</v>
      </c>
      <c r="I7" s="32">
        <f t="shared" ref="I7:I11" si="0">D7/E7-1</f>
        <v>-2.6382685510340509E-2</v>
      </c>
      <c r="J7" s="1"/>
      <c r="K7" s="1"/>
      <c r="L7" s="8"/>
    </row>
    <row r="8" spans="2:12" ht="20.85" customHeight="1">
      <c r="B8" s="74" t="s">
        <v>236</v>
      </c>
      <c r="C8" s="291"/>
      <c r="D8" s="398">
        <v>50731.773230371407</v>
      </c>
      <c r="E8" s="288">
        <v>55130.796186942534</v>
      </c>
      <c r="F8" s="288">
        <v>52679.941165238975</v>
      </c>
      <c r="G8" s="5">
        <v>50628.437825967056</v>
      </c>
      <c r="H8" s="5">
        <v>52003</v>
      </c>
      <c r="I8" s="31">
        <f>D8/E8-1</f>
        <v>-7.9792480080543737E-2</v>
      </c>
      <c r="J8" s="1"/>
      <c r="K8" s="13"/>
      <c r="L8" s="9"/>
    </row>
    <row r="9" spans="2:12" ht="18" customHeight="1">
      <c r="B9" s="74" t="s">
        <v>237</v>
      </c>
      <c r="C9" s="291"/>
      <c r="D9" s="398">
        <v>1190786.591308444</v>
      </c>
      <c r="E9" s="288">
        <v>1209274.0125270986</v>
      </c>
      <c r="F9" s="288">
        <v>1253462.9688008386</v>
      </c>
      <c r="G9" s="5">
        <v>1288760.5825008894</v>
      </c>
      <c r="H9" s="5">
        <v>1298083</v>
      </c>
      <c r="I9" s="31">
        <f t="shared" si="0"/>
        <v>-1.5288033172911941E-2</v>
      </c>
      <c r="J9" s="10"/>
      <c r="K9" s="1"/>
      <c r="L9" s="9"/>
    </row>
    <row r="10" spans="2:12">
      <c r="B10" s="74" t="s">
        <v>238</v>
      </c>
      <c r="C10" s="291"/>
      <c r="D10" s="398">
        <v>165955.4249778894</v>
      </c>
      <c r="E10" s="288">
        <v>181208.13239769271</v>
      </c>
      <c r="F10" s="288">
        <v>192454.1</v>
      </c>
      <c r="G10" s="5">
        <v>200915</v>
      </c>
      <c r="H10" s="5">
        <v>220981</v>
      </c>
      <c r="I10" s="31">
        <f t="shared" si="0"/>
        <v>-8.4172311794089905E-2</v>
      </c>
      <c r="J10" s="1"/>
      <c r="K10" s="1"/>
      <c r="L10" s="9"/>
    </row>
    <row r="11" spans="2:12">
      <c r="B11" s="29" t="s">
        <v>239</v>
      </c>
      <c r="C11" s="330"/>
      <c r="D11" s="397">
        <v>112.37299685974058</v>
      </c>
      <c r="E11" s="30">
        <v>141.84842872692801</v>
      </c>
      <c r="F11" s="30">
        <v>187.15973851612702</v>
      </c>
      <c r="G11" s="30">
        <v>256.44660076637723</v>
      </c>
      <c r="H11" s="30">
        <v>423.00899967016915</v>
      </c>
      <c r="I11" s="32">
        <f t="shared" si="0"/>
        <v>-0.20779526521178804</v>
      </c>
      <c r="J11" s="16"/>
      <c r="K11" s="1"/>
      <c r="L11" s="9"/>
    </row>
    <row r="12" spans="2:12" ht="18.600000000000001" customHeight="1">
      <c r="B12" s="74" t="s">
        <v>240</v>
      </c>
      <c r="C12" s="291"/>
      <c r="D12" s="398">
        <v>12525.017832117233</v>
      </c>
      <c r="E12" s="288">
        <v>10191.251</v>
      </c>
      <c r="F12" s="288">
        <v>8007.0479999999998</v>
      </c>
      <c r="G12" s="5">
        <v>6006.3343234955692</v>
      </c>
      <c r="H12" s="5">
        <v>3714.0250000000001</v>
      </c>
      <c r="I12" s="31">
        <f>D12/E12-1</f>
        <v>0.22899709094764065</v>
      </c>
      <c r="J12" s="1"/>
      <c r="K12" s="1"/>
      <c r="L12" s="9"/>
    </row>
    <row r="13" spans="2:12">
      <c r="B13" s="29" t="s">
        <v>241</v>
      </c>
      <c r="C13" s="330"/>
      <c r="D13" s="397"/>
      <c r="E13" s="30"/>
      <c r="F13" s="30"/>
      <c r="G13" s="30"/>
      <c r="H13" s="30"/>
      <c r="I13" s="32"/>
      <c r="J13" s="16"/>
      <c r="K13" s="1"/>
      <c r="L13" s="9"/>
    </row>
    <row r="14" spans="2:12" ht="21.75" customHeight="1">
      <c r="B14" s="611" t="s">
        <v>242</v>
      </c>
      <c r="C14" s="612"/>
      <c r="D14" s="399">
        <v>95</v>
      </c>
      <c r="E14" s="288">
        <v>94</v>
      </c>
      <c r="F14" s="288">
        <v>94</v>
      </c>
      <c r="G14" s="5">
        <v>94</v>
      </c>
      <c r="H14" s="5">
        <v>87.2</v>
      </c>
      <c r="I14" s="31">
        <f>D14/E14-1</f>
        <v>1.0638297872340496E-2</v>
      </c>
      <c r="J14" s="1"/>
      <c r="K14" s="1"/>
    </row>
    <row r="15" spans="2:12" ht="23.1" customHeight="1">
      <c r="B15" s="611" t="s">
        <v>243</v>
      </c>
      <c r="C15" s="612"/>
      <c r="D15" s="400">
        <v>13747.313616000001</v>
      </c>
      <c r="E15" s="288">
        <v>22761.969109109152</v>
      </c>
      <c r="F15" s="288">
        <v>17345</v>
      </c>
      <c r="G15" s="5">
        <v>33628.60545223685</v>
      </c>
      <c r="H15" s="288">
        <v>35180</v>
      </c>
      <c r="I15" s="287">
        <f>D15/E15-1</f>
        <v>-0.39604023052212822</v>
      </c>
      <c r="J15" s="1"/>
      <c r="K15" s="1"/>
    </row>
    <row r="16" spans="2:12">
      <c r="B16" s="33"/>
      <c r="C16" s="34"/>
      <c r="D16" s="34"/>
      <c r="E16" s="34"/>
      <c r="F16" s="34"/>
      <c r="G16" s="35"/>
      <c r="H16" s="35"/>
      <c r="I16" s="36"/>
      <c r="J16" s="1"/>
    </row>
    <row r="17" spans="2:16" ht="17.100000000000001" customHeight="1">
      <c r="B17" s="414" t="s">
        <v>199</v>
      </c>
      <c r="C17" s="38"/>
      <c r="D17" s="38"/>
      <c r="E17" s="38"/>
      <c r="F17" s="38"/>
      <c r="G17" s="39"/>
      <c r="H17" s="39"/>
      <c r="I17" s="18"/>
      <c r="J17" s="1"/>
    </row>
    <row r="18" spans="2:16" ht="30" customHeight="1">
      <c r="B18" s="610" t="s">
        <v>244</v>
      </c>
      <c r="C18" s="576"/>
      <c r="D18" s="576"/>
      <c r="E18" s="576"/>
      <c r="F18" s="621"/>
      <c r="G18" s="621"/>
      <c r="H18" s="621"/>
      <c r="I18" s="622"/>
      <c r="J18" s="1"/>
    </row>
    <row r="19" spans="2:16" ht="17.100000000000001" customHeight="1">
      <c r="B19" s="452" t="s">
        <v>245</v>
      </c>
      <c r="C19" s="415"/>
      <c r="D19" s="415"/>
      <c r="E19" s="415"/>
      <c r="F19" s="415"/>
      <c r="G19" s="39"/>
      <c r="H19" s="39"/>
      <c r="I19" s="18"/>
      <c r="J19" s="1"/>
    </row>
    <row r="20" spans="2:16" ht="30" customHeight="1">
      <c r="B20" s="610" t="s">
        <v>246</v>
      </c>
      <c r="C20" s="576"/>
      <c r="D20" s="576"/>
      <c r="E20" s="576"/>
      <c r="F20" s="621"/>
      <c r="G20" s="621"/>
      <c r="H20" s="621"/>
      <c r="I20" s="622"/>
      <c r="J20" s="1"/>
    </row>
    <row r="21" spans="2:16" ht="30" customHeight="1">
      <c r="B21" s="610" t="s">
        <v>247</v>
      </c>
      <c r="C21" s="576"/>
      <c r="D21" s="576"/>
      <c r="E21" s="576"/>
      <c r="F21" s="621"/>
      <c r="G21" s="621"/>
      <c r="H21" s="621"/>
      <c r="I21" s="622"/>
      <c r="J21" s="1"/>
    </row>
    <row r="22" spans="2:16">
      <c r="B22" s="97"/>
      <c r="C22" s="98"/>
      <c r="D22" s="98"/>
      <c r="E22" s="98"/>
      <c r="F22" s="39"/>
      <c r="G22" s="39"/>
      <c r="H22" s="39"/>
      <c r="I22" s="18"/>
      <c r="J22" s="1"/>
    </row>
    <row r="23" spans="2:16">
      <c r="B23" s="389"/>
      <c r="C23" s="395"/>
      <c r="D23" s="395"/>
      <c r="E23" s="395"/>
      <c r="F23" s="395"/>
      <c r="G23" s="395"/>
      <c r="H23" s="395"/>
      <c r="I23" s="396"/>
      <c r="J23" s="1"/>
    </row>
    <row r="24" spans="2:16" ht="20.100000000000001" customHeight="1">
      <c r="B24" s="386" t="s">
        <v>31</v>
      </c>
      <c r="C24" s="329"/>
      <c r="D24" s="329"/>
      <c r="E24" s="40"/>
      <c r="F24" s="41"/>
      <c r="G24" s="419"/>
      <c r="H24" s="419"/>
      <c r="I24" s="416" t="s">
        <v>231</v>
      </c>
      <c r="J24" s="1"/>
    </row>
    <row r="25" spans="2:16" ht="15" customHeight="1">
      <c r="B25" s="607" t="s">
        <v>232</v>
      </c>
      <c r="C25" s="613"/>
      <c r="D25" s="613"/>
      <c r="E25" s="613"/>
      <c r="F25" s="623"/>
      <c r="G25" s="1"/>
      <c r="H25" s="1"/>
      <c r="I25" s="23"/>
      <c r="J25" s="1"/>
    </row>
    <row r="26" spans="2:16" ht="27" customHeight="1">
      <c r="B26" s="42"/>
      <c r="C26" s="331"/>
      <c r="D26" s="401" t="s">
        <v>54</v>
      </c>
      <c r="E26" s="43" t="s">
        <v>55</v>
      </c>
      <c r="F26" s="43" t="s">
        <v>56</v>
      </c>
      <c r="G26" s="43" t="s">
        <v>57</v>
      </c>
      <c r="H26" s="43" t="s">
        <v>58</v>
      </c>
      <c r="I26" s="21" t="s">
        <v>234</v>
      </c>
      <c r="J26" s="1"/>
    </row>
    <row r="27" spans="2:16" ht="14.85" customHeight="1">
      <c r="B27" s="44" t="s">
        <v>248</v>
      </c>
      <c r="C27" s="120"/>
      <c r="D27" s="403"/>
      <c r="E27" s="45"/>
      <c r="F27" s="45"/>
      <c r="G27" s="45"/>
      <c r="H27" s="45"/>
      <c r="I27" s="46"/>
      <c r="J27" s="1"/>
    </row>
    <row r="28" spans="2:16" ht="12.6" customHeight="1">
      <c r="B28" s="47" t="s">
        <v>249</v>
      </c>
      <c r="C28" s="332"/>
      <c r="D28" s="404">
        <v>13700.253153557302</v>
      </c>
      <c r="E28" s="48">
        <v>11815.744710832301</v>
      </c>
      <c r="F28" s="48">
        <v>6247.5046084551441</v>
      </c>
      <c r="G28" s="48">
        <v>6342.5755893588903</v>
      </c>
      <c r="H28" s="48">
        <v>7124.1576510985142</v>
      </c>
      <c r="I28" s="49">
        <f>D28/E28-1</f>
        <v>0.15949129647303084</v>
      </c>
      <c r="J28" s="1"/>
      <c r="L28" s="4"/>
      <c r="M28" s="4"/>
      <c r="N28" s="8"/>
      <c r="O28" s="4"/>
      <c r="P28" s="4"/>
    </row>
    <row r="29" spans="2:16">
      <c r="B29" s="50" t="s">
        <v>250</v>
      </c>
      <c r="C29" s="333"/>
      <c r="D29" s="398">
        <v>1167.2116825822786</v>
      </c>
      <c r="E29" s="51">
        <v>971.75120178203065</v>
      </c>
      <c r="F29" s="51">
        <v>863.14966511718069</v>
      </c>
      <c r="G29" s="51">
        <v>1369.5368676636028</v>
      </c>
      <c r="H29" s="51">
        <v>1641.650876954679</v>
      </c>
      <c r="I29" s="287">
        <f>D29/E29-1</f>
        <v>0.20114251512301284</v>
      </c>
      <c r="J29" s="1"/>
    </row>
    <row r="30" spans="2:16">
      <c r="B30" s="50" t="s">
        <v>251</v>
      </c>
      <c r="C30" s="333"/>
      <c r="D30" s="398">
        <v>12093.647141118738</v>
      </c>
      <c r="E30" s="51">
        <v>10272.078428480723</v>
      </c>
      <c r="F30" s="51">
        <v>4910.1347196406277</v>
      </c>
      <c r="G30" s="51">
        <v>4505.4792302498281</v>
      </c>
      <c r="H30" s="51">
        <v>5197.2947791073129</v>
      </c>
      <c r="I30" s="287">
        <f>D30/E30-1</f>
        <v>0.17733204874949848</v>
      </c>
      <c r="J30" s="1"/>
    </row>
    <row r="31" spans="2:16">
      <c r="B31" s="50" t="s">
        <v>252</v>
      </c>
      <c r="C31" s="333"/>
      <c r="D31" s="398">
        <v>437.49218398744455</v>
      </c>
      <c r="E31" s="51">
        <v>492.0271962137503</v>
      </c>
      <c r="F31" s="51">
        <v>453.68227697013555</v>
      </c>
      <c r="G31" s="51">
        <v>402.9199203142021</v>
      </c>
      <c r="H31" s="51">
        <v>262.42936796536628</v>
      </c>
      <c r="I31" s="287">
        <f>D31/E31-1</f>
        <v>-0.11083739404236959</v>
      </c>
      <c r="J31" s="1"/>
    </row>
    <row r="32" spans="2:16">
      <c r="B32" s="50" t="s">
        <v>253</v>
      </c>
      <c r="C32" s="333"/>
      <c r="D32" s="398">
        <v>1.9021458688415227</v>
      </c>
      <c r="E32" s="51">
        <v>79.887884355798164</v>
      </c>
      <c r="F32" s="51">
        <v>20.537946727200005</v>
      </c>
      <c r="G32" s="51">
        <v>64.639571131257085</v>
      </c>
      <c r="H32" s="51">
        <v>22.782627071155481</v>
      </c>
      <c r="I32" s="287">
        <f>D32/E32-1</f>
        <v>-0.97618980795173016</v>
      </c>
      <c r="J32" s="1"/>
    </row>
    <row r="33" spans="2:16">
      <c r="B33" s="50" t="s">
        <v>254</v>
      </c>
      <c r="C33" s="333"/>
      <c r="D33" s="398" t="s">
        <v>255</v>
      </c>
      <c r="E33" s="289" t="s">
        <v>255</v>
      </c>
      <c r="F33" s="289" t="s">
        <v>255</v>
      </c>
      <c r="G33" s="289" t="s">
        <v>255</v>
      </c>
      <c r="H33" s="289" t="s">
        <v>255</v>
      </c>
      <c r="I33" s="287" t="s">
        <v>255</v>
      </c>
      <c r="J33" s="1"/>
    </row>
    <row r="34" spans="2:16" ht="14.1" customHeight="1">
      <c r="B34" s="47" t="s">
        <v>256</v>
      </c>
      <c r="C34" s="332"/>
      <c r="D34" s="404">
        <v>37031.519718766715</v>
      </c>
      <c r="E34" s="48">
        <v>43315.051053126459</v>
      </c>
      <c r="F34" s="48">
        <v>46432.436551514627</v>
      </c>
      <c r="G34" s="48">
        <v>44285.86221552499</v>
      </c>
      <c r="H34" s="48">
        <v>44878.98659736188</v>
      </c>
      <c r="I34" s="49">
        <f>D34/E34-1</f>
        <v>-0.14506577232594997</v>
      </c>
      <c r="J34" s="11"/>
      <c r="L34" s="4"/>
      <c r="M34" s="4"/>
      <c r="N34" s="4"/>
      <c r="O34" s="4"/>
      <c r="P34" s="4"/>
    </row>
    <row r="35" spans="2:16">
      <c r="B35" s="50" t="s">
        <v>251</v>
      </c>
      <c r="C35" s="333"/>
      <c r="D35" s="398">
        <v>32451.705975792625</v>
      </c>
      <c r="E35" s="288">
        <v>36298.886999785231</v>
      </c>
      <c r="F35" s="288">
        <v>37938.516843723046</v>
      </c>
      <c r="G35" s="288">
        <v>35826.703851039674</v>
      </c>
      <c r="H35" s="288">
        <v>36833.125287665338</v>
      </c>
      <c r="I35" s="287">
        <f>D35/E35-1</f>
        <v>-0.10598619797944131</v>
      </c>
      <c r="J35" s="1"/>
    </row>
    <row r="36" spans="2:16">
      <c r="B36" s="50" t="s">
        <v>252</v>
      </c>
      <c r="C36" s="333"/>
      <c r="D36" s="398">
        <v>4474.0644309571308</v>
      </c>
      <c r="E36" s="288">
        <v>6643.8332649018384</v>
      </c>
      <c r="F36" s="288">
        <v>7677.1006094017821</v>
      </c>
      <c r="G36" s="288">
        <v>7257.7624828963144</v>
      </c>
      <c r="H36" s="288">
        <v>5648.7854188407473</v>
      </c>
      <c r="I36" s="287">
        <f>D36/E36-1</f>
        <v>-0.3265838782269268</v>
      </c>
      <c r="J36" s="1"/>
    </row>
    <row r="37" spans="2:16">
      <c r="B37" s="50" t="s">
        <v>253</v>
      </c>
      <c r="C37" s="333"/>
      <c r="D37" s="398">
        <v>105.38448490079999</v>
      </c>
      <c r="E37" s="288">
        <v>371.76205040939999</v>
      </c>
      <c r="F37" s="288">
        <v>816.20677472460011</v>
      </c>
      <c r="G37" s="288">
        <v>1200.8111858358</v>
      </c>
      <c r="H37" s="288">
        <v>2386.746377633197</v>
      </c>
      <c r="I37" s="287">
        <f>D37/E37-1</f>
        <v>-0.71652705061007116</v>
      </c>
      <c r="J37" s="1"/>
    </row>
    <row r="38" spans="2:16">
      <c r="B38" s="50" t="s">
        <v>254</v>
      </c>
      <c r="C38" s="333"/>
      <c r="D38" s="405">
        <v>0.36482711615999996</v>
      </c>
      <c r="E38" s="52">
        <v>0.56873802998613854</v>
      </c>
      <c r="F38" s="52">
        <v>0.61232366520000014</v>
      </c>
      <c r="G38" s="52">
        <v>0.58469575319999989</v>
      </c>
      <c r="H38" s="52">
        <v>10.329513222600005</v>
      </c>
      <c r="I38" s="287">
        <f>D38/E38-1</f>
        <v>-0.35853222938355001</v>
      </c>
      <c r="J38" s="1"/>
    </row>
    <row r="39" spans="2:16" ht="13.35" customHeight="1">
      <c r="B39" s="44" t="s">
        <v>257</v>
      </c>
      <c r="C39" s="120"/>
      <c r="D39" s="406"/>
      <c r="E39" s="45"/>
      <c r="F39" s="45"/>
      <c r="G39" s="45"/>
      <c r="H39" s="45"/>
      <c r="I39" s="46"/>
      <c r="J39" s="1"/>
    </row>
    <row r="40" spans="2:16" ht="13.35" customHeight="1">
      <c r="B40" s="47" t="s">
        <v>249</v>
      </c>
      <c r="C40" s="332"/>
      <c r="D40" s="407"/>
      <c r="E40" s="53"/>
      <c r="F40" s="53"/>
      <c r="G40" s="53"/>
      <c r="H40" s="53"/>
      <c r="I40" s="54"/>
      <c r="J40" s="1"/>
    </row>
    <row r="41" spans="2:16">
      <c r="B41" s="50" t="s">
        <v>258</v>
      </c>
      <c r="C41" s="333"/>
      <c r="D41" s="398">
        <v>1190786.5913084438</v>
      </c>
      <c r="E41" s="288">
        <v>1209274.0125270986</v>
      </c>
      <c r="F41" s="288">
        <v>1253462.9688008386</v>
      </c>
      <c r="G41" s="288">
        <v>1288760.5825008894</v>
      </c>
      <c r="H41" s="288">
        <v>1298082.548410265</v>
      </c>
      <c r="I41" s="287">
        <f>D41/E41-1</f>
        <v>-1.5288033172912163E-2</v>
      </c>
      <c r="J41" s="12"/>
      <c r="K41" s="14"/>
      <c r="L41" s="15"/>
    </row>
    <row r="42" spans="2:16" ht="16.350000000000001" customHeight="1">
      <c r="B42" s="44" t="s">
        <v>259</v>
      </c>
      <c r="C42" s="120"/>
      <c r="D42" s="408"/>
      <c r="E42" s="55"/>
      <c r="F42" s="55"/>
      <c r="G42" s="53"/>
      <c r="H42" s="53"/>
      <c r="I42" s="56"/>
      <c r="J42" s="1"/>
    </row>
    <row r="43" spans="2:16">
      <c r="B43" s="50" t="s">
        <v>260</v>
      </c>
      <c r="C43" s="333"/>
      <c r="D43" s="398">
        <v>141117.29447856822</v>
      </c>
      <c r="E43" s="288">
        <v>156086.90227877567</v>
      </c>
      <c r="F43" s="288">
        <v>168236</v>
      </c>
      <c r="G43" s="288">
        <v>173585</v>
      </c>
      <c r="H43" s="288">
        <v>182766</v>
      </c>
      <c r="I43" s="287">
        <f>D43/E43-1</f>
        <v>-9.5905598622690991E-2</v>
      </c>
      <c r="J43" s="1"/>
    </row>
    <row r="44" spans="2:16">
      <c r="B44" s="50" t="s">
        <v>261</v>
      </c>
      <c r="C44" s="333"/>
      <c r="D44" s="398">
        <v>2640.2278516323468</v>
      </c>
      <c r="E44" s="288">
        <v>2874.2301189170312</v>
      </c>
      <c r="F44" s="288">
        <v>2745</v>
      </c>
      <c r="G44" s="288">
        <v>2694</v>
      </c>
      <c r="H44" s="288">
        <v>4030</v>
      </c>
      <c r="I44" s="287">
        <f>D44/E44-1</f>
        <v>-8.1413894365859996E-2</v>
      </c>
      <c r="J44" s="1"/>
    </row>
    <row r="45" spans="2:16">
      <c r="B45" s="50" t="s">
        <v>262</v>
      </c>
      <c r="C45" s="333"/>
      <c r="D45" s="398">
        <v>16929.096377529007</v>
      </c>
      <c r="E45" s="288">
        <v>14717</v>
      </c>
      <c r="F45" s="288">
        <v>14224.6</v>
      </c>
      <c r="G45" s="288">
        <v>17710</v>
      </c>
      <c r="H45" s="288">
        <v>28628</v>
      </c>
      <c r="I45" s="287">
        <f>D45/E45-1</f>
        <v>0.15030892012835539</v>
      </c>
      <c r="J45" s="1"/>
    </row>
    <row r="46" spans="2:16">
      <c r="B46" s="50" t="s">
        <v>263</v>
      </c>
      <c r="C46" s="333"/>
      <c r="D46" s="400">
        <v>5268.8062701599993</v>
      </c>
      <c r="E46" s="288">
        <v>7530</v>
      </c>
      <c r="F46" s="288">
        <v>7248.5</v>
      </c>
      <c r="G46" s="288">
        <v>6926</v>
      </c>
      <c r="H46" s="288">
        <v>5556</v>
      </c>
      <c r="I46" s="287">
        <f>D46/E46-1</f>
        <v>-0.30029133198406388</v>
      </c>
      <c r="J46" s="1"/>
    </row>
    <row r="47" spans="2:16">
      <c r="B47" s="64"/>
      <c r="C47" s="65"/>
      <c r="D47" s="65"/>
      <c r="E47" s="65"/>
      <c r="F47" s="1"/>
      <c r="G47" s="1"/>
      <c r="H47" s="1"/>
      <c r="I47" s="23"/>
    </row>
    <row r="48" spans="2:16">
      <c r="B48" s="64"/>
      <c r="C48" s="65"/>
      <c r="D48" s="65"/>
      <c r="E48" s="65"/>
      <c r="F48" s="1"/>
      <c r="G48" s="1"/>
      <c r="H48" s="1"/>
      <c r="I48" s="23"/>
    </row>
    <row r="49" spans="2:10" ht="20.100000000000001" customHeight="1">
      <c r="B49" s="387" t="s">
        <v>32</v>
      </c>
      <c r="C49" s="334"/>
      <c r="D49" s="334"/>
      <c r="E49" s="58"/>
      <c r="F49" s="1"/>
      <c r="G49" s="1"/>
      <c r="H49" s="1"/>
      <c r="I49" s="416" t="s">
        <v>231</v>
      </c>
    </row>
    <row r="50" spans="2:10">
      <c r="B50" s="607" t="s">
        <v>232</v>
      </c>
      <c r="C50" s="613"/>
      <c r="D50" s="613"/>
      <c r="E50" s="613"/>
      <c r="F50" s="623"/>
      <c r="G50" s="1"/>
      <c r="H50" s="1"/>
      <c r="I50" s="23"/>
    </row>
    <row r="51" spans="2:10">
      <c r="B51" s="90" t="s">
        <v>264</v>
      </c>
      <c r="C51" s="91"/>
      <c r="D51" s="91" t="s">
        <v>265</v>
      </c>
      <c r="E51" s="95" t="s">
        <v>266</v>
      </c>
      <c r="G51" s="1"/>
      <c r="H51" s="1"/>
      <c r="I51" s="23"/>
    </row>
    <row r="52" spans="2:10">
      <c r="B52" s="37" t="s">
        <v>267</v>
      </c>
      <c r="C52" s="98"/>
      <c r="D52" s="38" t="s">
        <v>268</v>
      </c>
      <c r="E52" s="526">
        <v>1097699.8725482651</v>
      </c>
      <c r="G52" s="1"/>
      <c r="H52" s="1"/>
      <c r="I52" s="23"/>
    </row>
    <row r="53" spans="2:10">
      <c r="B53" s="37"/>
      <c r="C53" s="38"/>
      <c r="D53" s="38" t="s">
        <v>269</v>
      </c>
      <c r="E53" s="526">
        <v>68910.194564985402</v>
      </c>
      <c r="G53" s="1"/>
      <c r="H53" s="1"/>
      <c r="I53" s="23"/>
    </row>
    <row r="54" spans="2:10">
      <c r="B54" s="88" t="s">
        <v>270</v>
      </c>
      <c r="C54" s="89"/>
      <c r="D54" s="89" t="s">
        <v>268</v>
      </c>
      <c r="E54" s="527">
        <v>53162.899076499845</v>
      </c>
      <c r="G54" s="1"/>
      <c r="H54" s="1"/>
      <c r="I54" s="23"/>
    </row>
    <row r="55" spans="2:10">
      <c r="B55" s="88"/>
      <c r="C55" s="89"/>
      <c r="D55" s="89" t="s">
        <v>269</v>
      </c>
      <c r="E55" s="527">
        <v>245.59220350544962</v>
      </c>
      <c r="G55" s="1"/>
      <c r="H55" s="1"/>
      <c r="I55" s="23"/>
    </row>
    <row r="56" spans="2:10">
      <c r="B56" s="37" t="s">
        <v>271</v>
      </c>
      <c r="C56" s="38"/>
      <c r="D56" s="38" t="s">
        <v>268</v>
      </c>
      <c r="E56" s="526">
        <v>126139.621205448</v>
      </c>
      <c r="G56" s="1"/>
      <c r="H56" s="1"/>
      <c r="I56" s="23"/>
    </row>
    <row r="57" spans="2:10">
      <c r="B57" s="37"/>
      <c r="C57" s="38"/>
      <c r="D57" s="38" t="s">
        <v>269</v>
      </c>
      <c r="E57" s="526">
        <v>184.89550397319039</v>
      </c>
      <c r="G57" s="1"/>
      <c r="H57" s="1"/>
      <c r="I57" s="23"/>
    </row>
    <row r="58" spans="2:10">
      <c r="B58" s="88" t="s">
        <v>272</v>
      </c>
      <c r="C58" s="89"/>
      <c r="D58" s="89" t="s">
        <v>269</v>
      </c>
      <c r="E58" s="527">
        <v>38932.811766339022</v>
      </c>
      <c r="G58" s="1"/>
      <c r="H58" s="1"/>
      <c r="I58" s="23"/>
    </row>
    <row r="59" spans="2:10">
      <c r="B59" s="37" t="s">
        <v>273</v>
      </c>
      <c r="C59" s="38"/>
      <c r="D59" s="38" t="s">
        <v>269</v>
      </c>
      <c r="E59" s="526">
        <v>16929.096377529007</v>
      </c>
      <c r="G59" s="1"/>
      <c r="H59" s="1"/>
      <c r="I59" s="23"/>
    </row>
    <row r="60" spans="2:10">
      <c r="B60" s="88" t="s">
        <v>274</v>
      </c>
      <c r="C60" s="89"/>
      <c r="D60" s="89" t="s">
        <v>274</v>
      </c>
      <c r="E60" s="527">
        <v>5268.8062701599993</v>
      </c>
      <c r="G60" s="1"/>
      <c r="H60" s="1"/>
      <c r="I60" s="23"/>
    </row>
    <row r="61" spans="2:10">
      <c r="B61" s="57"/>
      <c r="C61" s="58"/>
      <c r="D61" s="58"/>
      <c r="E61" s="58"/>
      <c r="F61" s="1"/>
      <c r="G61" s="1"/>
      <c r="H61" s="1"/>
      <c r="I61" s="23"/>
    </row>
    <row r="62" spans="2:10">
      <c r="B62" s="33"/>
      <c r="C62" s="34"/>
      <c r="D62" s="34"/>
      <c r="E62" s="34"/>
      <c r="F62" s="35"/>
      <c r="G62" s="35"/>
      <c r="H62" s="35"/>
      <c r="I62" s="36"/>
      <c r="J62" s="1"/>
    </row>
    <row r="63" spans="2:10" ht="18.95" customHeight="1">
      <c r="B63" s="387" t="s">
        <v>33</v>
      </c>
      <c r="C63" s="334"/>
      <c r="D63" s="334"/>
      <c r="E63" s="26"/>
      <c r="F63" s="1"/>
      <c r="G63" s="1"/>
      <c r="I63" s="416" t="s">
        <v>275</v>
      </c>
      <c r="J63" s="1"/>
    </row>
    <row r="64" spans="2:10">
      <c r="B64" s="443" t="s">
        <v>276</v>
      </c>
      <c r="C64" s="335"/>
      <c r="D64" s="335"/>
      <c r="E64" s="60"/>
      <c r="F64" s="1"/>
      <c r="G64" s="1"/>
      <c r="H64" s="1"/>
      <c r="I64" s="23"/>
      <c r="J64" s="1"/>
    </row>
    <row r="65" spans="2:10" ht="27" customHeight="1">
      <c r="B65" s="61"/>
      <c r="C65" s="293"/>
      <c r="D65" s="401" t="s">
        <v>54</v>
      </c>
      <c r="E65" s="22" t="s">
        <v>55</v>
      </c>
      <c r="F65" s="22" t="s">
        <v>56</v>
      </c>
      <c r="G65" s="22" t="s">
        <v>57</v>
      </c>
      <c r="H65" s="22" t="s">
        <v>58</v>
      </c>
      <c r="I65" s="21" t="s">
        <v>234</v>
      </c>
      <c r="J65" s="1"/>
    </row>
    <row r="66" spans="2:10" ht="17.850000000000001" customHeight="1">
      <c r="B66" s="29" t="s">
        <v>277</v>
      </c>
      <c r="C66" s="330"/>
      <c r="D66" s="397">
        <v>5885903.5432959273</v>
      </c>
      <c r="E66" s="30">
        <v>6000983.8974163001</v>
      </c>
      <c r="F66" s="30">
        <v>6094922.8586030072</v>
      </c>
      <c r="G66" s="30">
        <v>6097739.6987548564</v>
      </c>
      <c r="H66" s="30">
        <v>6009922</v>
      </c>
      <c r="I66" s="32">
        <f t="shared" ref="I66:I81" si="1">D66/E66-1</f>
        <v>-1.9176914333984496E-2</v>
      </c>
      <c r="J66" s="1"/>
    </row>
    <row r="67" spans="2:10" ht="15.6" customHeight="1">
      <c r="B67" s="29" t="s">
        <v>249</v>
      </c>
      <c r="C67" s="330"/>
      <c r="D67" s="397">
        <v>5356854.7956243297</v>
      </c>
      <c r="E67" s="30">
        <v>5380400.7095750347</v>
      </c>
      <c r="F67" s="30">
        <v>5428398.4349270072</v>
      </c>
      <c r="G67" s="30">
        <v>5461120.7677780567</v>
      </c>
      <c r="H67" s="30">
        <v>5353838</v>
      </c>
      <c r="I67" s="32">
        <f t="shared" si="1"/>
        <v>-4.3762379833164333E-3</v>
      </c>
      <c r="J67" s="1"/>
    </row>
    <row r="68" spans="2:10">
      <c r="B68" s="50" t="s">
        <v>258</v>
      </c>
      <c r="C68" s="333"/>
      <c r="D68" s="398">
        <v>5122210.1351703824</v>
      </c>
      <c r="E68" s="288">
        <v>5176020.2627302445</v>
      </c>
      <c r="F68" s="288">
        <v>5310228.204456971</v>
      </c>
      <c r="G68" s="288">
        <v>5336996.4867206765</v>
      </c>
      <c r="H68" s="288">
        <v>5214988</v>
      </c>
      <c r="I68" s="287">
        <f t="shared" si="1"/>
        <v>-1.0396042679222117E-2</v>
      </c>
      <c r="J68" s="1"/>
    </row>
    <row r="69" spans="2:10" ht="21.95">
      <c r="B69" s="50" t="s">
        <v>278</v>
      </c>
      <c r="C69" s="333"/>
      <c r="D69" s="398">
        <v>33233.973233004261</v>
      </c>
      <c r="E69" s="288">
        <v>30619.686337200234</v>
      </c>
      <c r="F69" s="288">
        <v>24444.452764800139</v>
      </c>
      <c r="G69" s="288">
        <v>26397.317750400187</v>
      </c>
      <c r="H69" s="288">
        <v>27795</v>
      </c>
      <c r="I69" s="287">
        <f t="shared" si="1"/>
        <v>8.5379284000956623E-2</v>
      </c>
      <c r="J69" s="1"/>
    </row>
    <row r="70" spans="2:10">
      <c r="B70" s="50" t="s">
        <v>250</v>
      </c>
      <c r="C70" s="333"/>
      <c r="D70" s="398">
        <v>22651.109694979212</v>
      </c>
      <c r="E70" s="288">
        <v>18857.970149078803</v>
      </c>
      <c r="F70" s="288">
        <v>16750.430140057844</v>
      </c>
      <c r="G70" s="288">
        <v>26577.466867137638</v>
      </c>
      <c r="H70" s="288">
        <v>31982</v>
      </c>
      <c r="I70" s="287">
        <f t="shared" si="1"/>
        <v>0.20114251512301284</v>
      </c>
      <c r="J70" s="1"/>
    </row>
    <row r="71" spans="2:10">
      <c r="B71" s="50" t="s">
        <v>251</v>
      </c>
      <c r="C71" s="333"/>
      <c r="D71" s="398">
        <v>172274.17579941225</v>
      </c>
      <c r="E71" s="288">
        <v>146325.90353961143</v>
      </c>
      <c r="F71" s="288">
        <v>69944.939026219785</v>
      </c>
      <c r="G71" s="288">
        <v>64180.615815524608</v>
      </c>
      <c r="H71" s="288">
        <v>74781</v>
      </c>
      <c r="I71" s="287">
        <f t="shared" si="1"/>
        <v>0.17733204874949871</v>
      </c>
      <c r="J71" s="1"/>
    </row>
    <row r="72" spans="2:10">
      <c r="B72" s="50" t="s">
        <v>252</v>
      </c>
      <c r="C72" s="333"/>
      <c r="D72" s="398">
        <v>6452.6870794608349</v>
      </c>
      <c r="E72" s="62">
        <v>7257.0382922382041</v>
      </c>
      <c r="F72" s="62">
        <v>6691.4790113589306</v>
      </c>
      <c r="G72" s="62">
        <v>5942.7716860501778</v>
      </c>
      <c r="H72" s="288">
        <v>3911</v>
      </c>
      <c r="I72" s="287">
        <f t="shared" si="1"/>
        <v>-0.11083739404236936</v>
      </c>
      <c r="J72" s="1"/>
    </row>
    <row r="73" spans="2:10">
      <c r="B73" s="50" t="s">
        <v>253</v>
      </c>
      <c r="C73" s="333"/>
      <c r="D73" s="398">
        <v>31.388545690454166</v>
      </c>
      <c r="E73" s="62">
        <v>1318.2819200626759</v>
      </c>
      <c r="F73" s="62">
        <v>338.91001200000005</v>
      </c>
      <c r="G73" s="62">
        <v>1026.0308524674874</v>
      </c>
      <c r="H73" s="288">
        <v>380</v>
      </c>
      <c r="I73" s="287">
        <f t="shared" si="1"/>
        <v>-0.97618980795173016</v>
      </c>
      <c r="J73" s="1"/>
    </row>
    <row r="74" spans="2:10">
      <c r="B74" s="50" t="s">
        <v>254</v>
      </c>
      <c r="C74" s="333"/>
      <c r="D74" s="449">
        <v>1.3261014</v>
      </c>
      <c r="E74" s="450">
        <v>1.5666065999999998</v>
      </c>
      <c r="F74" s="450">
        <v>1.9515599999999998E-2</v>
      </c>
      <c r="G74" s="450">
        <v>7.8085799999999983E-2</v>
      </c>
      <c r="H74" s="450">
        <v>0.8</v>
      </c>
      <c r="I74" s="287">
        <f t="shared" si="1"/>
        <v>-0.15351984346293435</v>
      </c>
      <c r="J74" s="1"/>
    </row>
    <row r="75" spans="2:10">
      <c r="B75" s="29" t="s">
        <v>279</v>
      </c>
      <c r="C75" s="330"/>
      <c r="D75" s="409">
        <v>529048.74767159717</v>
      </c>
      <c r="E75" s="30">
        <v>620583.18784126523</v>
      </c>
      <c r="F75" s="30">
        <v>666524.42367600009</v>
      </c>
      <c r="G75" s="30">
        <v>636618.93097680004</v>
      </c>
      <c r="H75" s="30">
        <v>656084</v>
      </c>
      <c r="I75" s="32">
        <f t="shared" si="1"/>
        <v>-0.14749745394823854</v>
      </c>
      <c r="J75" s="1"/>
    </row>
    <row r="76" spans="2:10">
      <c r="B76" s="50" t="s">
        <v>251</v>
      </c>
      <c r="C76" s="333"/>
      <c r="D76" s="398">
        <v>460242.90128310648</v>
      </c>
      <c r="E76" s="288">
        <v>514805.09406819806</v>
      </c>
      <c r="F76" s="288">
        <v>538059.09798199998</v>
      </c>
      <c r="G76" s="288">
        <v>508108.65661999997</v>
      </c>
      <c r="H76" s="288">
        <v>527402</v>
      </c>
      <c r="I76" s="287">
        <f t="shared" si="1"/>
        <v>-0.10598611671442304</v>
      </c>
      <c r="J76" s="1"/>
    </row>
    <row r="77" spans="2:10">
      <c r="B77" s="50" t="s">
        <v>252</v>
      </c>
      <c r="C77" s="333"/>
      <c r="D77" s="398">
        <v>66163.327286090658</v>
      </c>
      <c r="E77" s="288">
        <v>98251.781532101697</v>
      </c>
      <c r="F77" s="288">
        <v>113532.10643700004</v>
      </c>
      <c r="G77" s="288">
        <v>107331.01587450002</v>
      </c>
      <c r="H77" s="288">
        <v>83075</v>
      </c>
      <c r="I77" s="287">
        <f t="shared" si="1"/>
        <v>-0.32659412120203457</v>
      </c>
      <c r="J77" s="1"/>
    </row>
    <row r="78" spans="2:10">
      <c r="B78" s="50" t="s">
        <v>253</v>
      </c>
      <c r="C78" s="420"/>
      <c r="D78" s="398">
        <v>1730.4513119999999</v>
      </c>
      <c r="E78" s="288">
        <v>6104.4671660000004</v>
      </c>
      <c r="F78" s="288">
        <v>13402.410093999999</v>
      </c>
      <c r="G78" s="288">
        <v>19717.753462000004</v>
      </c>
      <c r="H78" s="288">
        <v>39594</v>
      </c>
      <c r="I78" s="287">
        <f t="shared" si="1"/>
        <v>-0.71652705061007127</v>
      </c>
      <c r="J78" s="1"/>
    </row>
    <row r="79" spans="2:10">
      <c r="B79" s="50" t="s">
        <v>254</v>
      </c>
      <c r="C79" s="333"/>
      <c r="D79" s="398">
        <v>912.06779040000004</v>
      </c>
      <c r="E79" s="288">
        <v>1421.8450749653464</v>
      </c>
      <c r="F79" s="288">
        <v>1530.8091630000001</v>
      </c>
      <c r="G79" s="288">
        <v>1461.5050202999996</v>
      </c>
      <c r="H79" s="288">
        <v>6013</v>
      </c>
      <c r="I79" s="287">
        <f t="shared" si="1"/>
        <v>-0.35853222938355001</v>
      </c>
      <c r="J79" s="1"/>
    </row>
    <row r="80" spans="2:10" ht="15" customHeight="1">
      <c r="B80" s="33" t="s">
        <v>280</v>
      </c>
      <c r="C80" s="34"/>
      <c r="D80" s="410">
        <v>48774.952080000003</v>
      </c>
      <c r="E80" s="30">
        <v>83342.333642443831</v>
      </c>
      <c r="F80" s="30">
        <v>64309.860719999997</v>
      </c>
      <c r="G80" s="30">
        <v>123495.54346067883</v>
      </c>
      <c r="H80" s="30">
        <v>114593</v>
      </c>
      <c r="I80" s="32">
        <f t="shared" si="1"/>
        <v>-0.41476378272229786</v>
      </c>
      <c r="J80" s="1"/>
    </row>
    <row r="81" spans="2:10">
      <c r="B81" s="33" t="s">
        <v>281</v>
      </c>
      <c r="C81" s="330"/>
      <c r="D81" s="410">
        <v>65012.787181180749</v>
      </c>
      <c r="E81" s="30">
        <v>103010.4</v>
      </c>
      <c r="F81" s="30">
        <v>156940.19609299104</v>
      </c>
      <c r="G81" s="30"/>
      <c r="H81" s="63">
        <v>5065</v>
      </c>
      <c r="I81" s="32">
        <f t="shared" si="1"/>
        <v>-0.36887161702914706</v>
      </c>
      <c r="J81" s="1"/>
    </row>
    <row r="82" spans="2:10">
      <c r="B82" s="421" t="s">
        <v>282</v>
      </c>
      <c r="C82" s="422"/>
      <c r="D82" s="423" t="s">
        <v>283</v>
      </c>
      <c r="E82" s="30"/>
      <c r="F82" s="30"/>
      <c r="G82" s="30"/>
      <c r="H82" s="63"/>
      <c r="I82" s="32"/>
      <c r="J82" s="1"/>
    </row>
    <row r="83" spans="2:10">
      <c r="B83" s="421" t="s">
        <v>284</v>
      </c>
      <c r="C83" s="422"/>
      <c r="D83" s="424" t="s">
        <v>285</v>
      </c>
      <c r="E83" s="30"/>
      <c r="F83" s="30"/>
      <c r="G83" s="30"/>
      <c r="H83" s="63"/>
      <c r="I83" s="32"/>
      <c r="J83" s="1"/>
    </row>
    <row r="84" spans="2:10">
      <c r="B84" s="33"/>
      <c r="C84" s="65"/>
      <c r="D84" s="65"/>
      <c r="E84" s="65"/>
      <c r="F84" s="65"/>
      <c r="G84" s="1"/>
      <c r="H84" s="1"/>
      <c r="I84" s="66"/>
      <c r="J84" s="1"/>
    </row>
    <row r="85" spans="2:10" ht="17.100000000000001" customHeight="1">
      <c r="B85" s="33" t="s">
        <v>63</v>
      </c>
      <c r="C85" s="34"/>
      <c r="D85" s="34"/>
      <c r="E85" s="34"/>
      <c r="F85" s="34"/>
      <c r="G85" s="35"/>
      <c r="H85" s="35"/>
      <c r="I85" s="36"/>
      <c r="J85" s="1"/>
    </row>
    <row r="86" spans="2:10" ht="17.100000000000001" customHeight="1">
      <c r="B86" s="610" t="s">
        <v>286</v>
      </c>
      <c r="C86" s="576"/>
      <c r="D86" s="576"/>
      <c r="E86" s="576"/>
      <c r="F86" s="621"/>
      <c r="G86" s="621"/>
      <c r="H86" s="621"/>
      <c r="I86" s="622"/>
      <c r="J86" s="1"/>
    </row>
    <row r="87" spans="2:10" ht="17.100000000000001" customHeight="1">
      <c r="B87" s="610" t="s">
        <v>287</v>
      </c>
      <c r="C87" s="576"/>
      <c r="D87" s="576"/>
      <c r="E87" s="576"/>
      <c r="F87" s="621"/>
      <c r="G87" s="621"/>
      <c r="H87" s="621"/>
      <c r="I87" s="622"/>
      <c r="J87" s="1"/>
    </row>
    <row r="88" spans="2:10" ht="17.100000000000001" customHeight="1">
      <c r="B88" s="614" t="s">
        <v>288</v>
      </c>
      <c r="C88" s="615"/>
      <c r="D88" s="615"/>
      <c r="E88" s="615"/>
      <c r="F88" s="615"/>
      <c r="G88" s="615"/>
      <c r="H88" s="615"/>
      <c r="I88" s="616"/>
      <c r="J88" s="1"/>
    </row>
    <row r="89" spans="2:10" ht="17.100000000000001" customHeight="1">
      <c r="B89" s="414" t="s">
        <v>289</v>
      </c>
      <c r="C89" s="415"/>
      <c r="D89" s="415"/>
      <c r="E89" s="415"/>
      <c r="F89" s="415"/>
      <c r="G89" s="39"/>
      <c r="H89" s="39"/>
      <c r="I89" s="18"/>
      <c r="J89" s="1"/>
    </row>
    <row r="90" spans="2:10" ht="18.600000000000001" customHeight="1">
      <c r="B90" s="430" t="s">
        <v>290</v>
      </c>
      <c r="C90" s="1"/>
      <c r="D90" s="1"/>
      <c r="E90" s="1"/>
      <c r="F90" s="1"/>
      <c r="G90" s="1"/>
      <c r="H90" s="1"/>
      <c r="I90" s="23"/>
      <c r="J90" s="1"/>
    </row>
    <row r="91" spans="2:10">
      <c r="B91" s="430"/>
      <c r="C91" s="1"/>
      <c r="D91" s="1"/>
      <c r="E91" s="1"/>
      <c r="F91" s="1"/>
      <c r="G91" s="1"/>
      <c r="H91" s="1"/>
      <c r="I91" s="23"/>
      <c r="J91" s="1"/>
    </row>
    <row r="92" spans="2:10">
      <c r="B92" s="64"/>
      <c r="C92" s="65"/>
      <c r="D92" s="65"/>
      <c r="E92" s="65"/>
      <c r="F92" s="65"/>
      <c r="G92" s="1"/>
      <c r="H92" s="1"/>
      <c r="I92" s="23"/>
      <c r="J92" s="1"/>
    </row>
    <row r="93" spans="2:10" ht="20.100000000000001" customHeight="1">
      <c r="B93" s="387" t="s">
        <v>34</v>
      </c>
      <c r="C93" s="334"/>
      <c r="D93" s="334"/>
      <c r="E93" s="26"/>
      <c r="F93" s="25"/>
      <c r="G93" s="1"/>
      <c r="H93" s="1"/>
      <c r="I93" s="416" t="s">
        <v>291</v>
      </c>
      <c r="J93" s="1"/>
    </row>
    <row r="94" spans="2:10">
      <c r="B94" s="444" t="s">
        <v>292</v>
      </c>
      <c r="C94" s="96"/>
      <c r="D94" s="96"/>
      <c r="E94" s="67"/>
      <c r="F94" s="68"/>
      <c r="G94" s="1"/>
      <c r="H94" s="1"/>
      <c r="I94" s="23"/>
      <c r="J94" s="1"/>
    </row>
    <row r="95" spans="2:10" ht="27" customHeight="1">
      <c r="B95" s="69"/>
      <c r="C95" s="336"/>
      <c r="D95" s="401" t="s">
        <v>54</v>
      </c>
      <c r="E95" s="22" t="s">
        <v>55</v>
      </c>
      <c r="F95" s="22" t="s">
        <v>56</v>
      </c>
      <c r="G95" s="22" t="s">
        <v>57</v>
      </c>
      <c r="H95" s="22" t="s">
        <v>58</v>
      </c>
      <c r="I95" s="21" t="s">
        <v>234</v>
      </c>
      <c r="J95" s="1"/>
    </row>
    <row r="96" spans="2:10">
      <c r="B96" s="29" t="s">
        <v>293</v>
      </c>
      <c r="C96" s="330"/>
      <c r="D96" s="397">
        <v>86567327.066097647</v>
      </c>
      <c r="E96" s="30">
        <v>73908445.702636898</v>
      </c>
      <c r="F96" s="30">
        <v>70142808.122068703</v>
      </c>
      <c r="G96" s="30">
        <v>83664847.526481494</v>
      </c>
      <c r="H96" s="30">
        <v>119209019.38383874</v>
      </c>
      <c r="I96" s="32">
        <f>D96/E96-1</f>
        <v>0.17127787282109086</v>
      </c>
      <c r="J96" s="1"/>
    </row>
    <row r="97" spans="2:15">
      <c r="B97" s="29" t="s">
        <v>294</v>
      </c>
      <c r="C97" s="330"/>
      <c r="D97" s="398">
        <v>51291684.617324896</v>
      </c>
      <c r="E97" s="288">
        <v>46566282.933354303</v>
      </c>
      <c r="F97" s="288">
        <v>43894274.957935318</v>
      </c>
      <c r="G97" s="288">
        <v>50480813.716648713</v>
      </c>
      <c r="H97" s="288">
        <v>74443766.76230374</v>
      </c>
      <c r="I97" s="31">
        <f>D97/E97-1</f>
        <v>0.10147689242737257</v>
      </c>
      <c r="J97" s="1"/>
    </row>
    <row r="98" spans="2:15">
      <c r="B98" s="29" t="s">
        <v>295</v>
      </c>
      <c r="C98" s="330"/>
      <c r="D98" s="411">
        <v>35275642.448772758</v>
      </c>
      <c r="E98" s="288">
        <v>27342162.769282594</v>
      </c>
      <c r="F98" s="288">
        <v>26248533.164133385</v>
      </c>
      <c r="G98" s="288">
        <v>33184034</v>
      </c>
      <c r="H98" s="288">
        <v>44765252.621526293</v>
      </c>
      <c r="I98" s="31">
        <f>D98/E98-1</f>
        <v>0.29015552816483803</v>
      </c>
      <c r="J98" s="1"/>
    </row>
    <row r="99" spans="2:15">
      <c r="B99" s="70"/>
      <c r="C99" s="71"/>
      <c r="D99" s="71"/>
      <c r="E99" s="1"/>
      <c r="F99" s="1"/>
      <c r="G99" s="1"/>
      <c r="H99" s="1"/>
      <c r="I99" s="23"/>
      <c r="J99" s="1"/>
    </row>
    <row r="100" spans="2:15">
      <c r="B100" s="24"/>
      <c r="C100" s="1"/>
      <c r="D100" s="1"/>
      <c r="E100" s="1"/>
      <c r="F100" s="1"/>
      <c r="G100" s="1"/>
      <c r="H100" s="1"/>
      <c r="I100" s="23"/>
      <c r="J100" s="1"/>
    </row>
    <row r="101" spans="2:15" ht="20.100000000000001" customHeight="1">
      <c r="B101" s="387" t="s">
        <v>35</v>
      </c>
      <c r="C101" s="334"/>
      <c r="D101" s="25"/>
      <c r="E101" s="1"/>
      <c r="F101" s="1"/>
      <c r="G101" s="1"/>
      <c r="I101" s="416" t="s">
        <v>296</v>
      </c>
      <c r="J101" s="1"/>
    </row>
    <row r="102" spans="2:15">
      <c r="B102" s="444" t="s">
        <v>297</v>
      </c>
      <c r="C102" s="96"/>
      <c r="D102" s="27"/>
      <c r="E102" s="1"/>
      <c r="F102" s="1"/>
      <c r="G102" s="1"/>
      <c r="H102" s="1"/>
      <c r="I102" s="23"/>
      <c r="J102" s="1"/>
    </row>
    <row r="103" spans="2:15" ht="27" customHeight="1">
      <c r="B103" s="72"/>
      <c r="C103" s="337"/>
      <c r="D103" s="401" t="s">
        <v>54</v>
      </c>
      <c r="E103" s="22" t="s">
        <v>55</v>
      </c>
      <c r="F103" s="22" t="s">
        <v>56</v>
      </c>
      <c r="G103" s="22" t="s">
        <v>57</v>
      </c>
      <c r="H103" s="22" t="s">
        <v>58</v>
      </c>
      <c r="I103" s="21" t="s">
        <v>234</v>
      </c>
      <c r="J103" s="1"/>
    </row>
    <row r="104" spans="2:15">
      <c r="B104" s="29" t="s">
        <v>298</v>
      </c>
      <c r="C104" s="30"/>
      <c r="D104" s="397">
        <v>9987.9637218999997</v>
      </c>
      <c r="E104" s="30">
        <v>13423.475845599998</v>
      </c>
      <c r="F104" s="30">
        <v>13675.5866379</v>
      </c>
      <c r="G104" s="30">
        <v>15044</v>
      </c>
      <c r="H104" s="30">
        <v>17033</v>
      </c>
      <c r="I104" s="32">
        <f t="shared" ref="I104:I123" si="2">D104/E104-1</f>
        <v>-0.25593312516192335</v>
      </c>
      <c r="J104" s="1"/>
    </row>
    <row r="105" spans="2:15" s="7" customFormat="1">
      <c r="B105" s="97" t="s">
        <v>299</v>
      </c>
      <c r="C105" s="431"/>
      <c r="D105" s="425">
        <v>5597.1838300999989</v>
      </c>
      <c r="E105" s="431">
        <v>7148.3863379000004</v>
      </c>
      <c r="F105" s="432">
        <v>7635.1314973000008</v>
      </c>
      <c r="G105" s="432">
        <v>9712.3706540000021</v>
      </c>
      <c r="H105" s="432">
        <v>11981.704099</v>
      </c>
      <c r="I105" s="433">
        <f t="shared" si="2"/>
        <v>-0.21700037385720006</v>
      </c>
      <c r="J105" s="6"/>
    </row>
    <row r="106" spans="2:15">
      <c r="B106" s="434" t="s">
        <v>300</v>
      </c>
      <c r="C106" s="435"/>
      <c r="D106" s="426">
        <v>2001.8171568999999</v>
      </c>
      <c r="E106" s="435">
        <v>1999.9896635</v>
      </c>
      <c r="F106" s="288">
        <v>2657.9914417999998</v>
      </c>
      <c r="G106" s="288">
        <v>2828.8702700000013</v>
      </c>
      <c r="H106" s="288">
        <v>2413.1087990000001</v>
      </c>
      <c r="I106" s="287">
        <f t="shared" si="2"/>
        <v>9.1375142249572328E-4</v>
      </c>
      <c r="J106" s="1"/>
    </row>
    <row r="107" spans="2:15">
      <c r="B107" s="445" t="s">
        <v>301</v>
      </c>
      <c r="C107" s="435"/>
      <c r="D107" s="426">
        <v>1601.1470934999998</v>
      </c>
      <c r="E107" s="435">
        <v>1840.4082077</v>
      </c>
      <c r="F107" s="288">
        <v>2369.7508726999999</v>
      </c>
      <c r="G107" s="288">
        <v>2241.4581600000001</v>
      </c>
      <c r="H107" s="288">
        <v>2183.6304999999988</v>
      </c>
      <c r="I107" s="287">
        <f t="shared" si="2"/>
        <v>-0.13000437250766794</v>
      </c>
      <c r="J107" s="1"/>
    </row>
    <row r="108" spans="2:15">
      <c r="B108" s="445" t="s">
        <v>302</v>
      </c>
      <c r="C108" s="435"/>
      <c r="D108" s="426">
        <v>390.20330730000001</v>
      </c>
      <c r="E108" s="435">
        <v>143.88327269999999</v>
      </c>
      <c r="F108" s="288">
        <v>138.53730909999999</v>
      </c>
      <c r="G108" s="288">
        <v>190.47364999999999</v>
      </c>
      <c r="H108" s="288">
        <v>198.021919</v>
      </c>
      <c r="I108" s="287">
        <f t="shared" si="2"/>
        <v>1.711943507940517</v>
      </c>
      <c r="J108" s="1"/>
    </row>
    <row r="109" spans="2:15">
      <c r="B109" s="445" t="s">
        <v>303</v>
      </c>
      <c r="C109" s="435"/>
      <c r="D109" s="426">
        <v>10.4667561</v>
      </c>
      <c r="E109" s="435">
        <v>15.698183100000001</v>
      </c>
      <c r="F109" s="288">
        <v>149.70326</v>
      </c>
      <c r="G109" s="288">
        <v>396.93846000000121</v>
      </c>
      <c r="H109" s="288">
        <v>31.456380000001445</v>
      </c>
      <c r="I109" s="287">
        <f t="shared" si="2"/>
        <v>-0.33325047661088891</v>
      </c>
      <c r="J109" s="1"/>
    </row>
    <row r="110" spans="2:15">
      <c r="B110" s="74" t="s">
        <v>304</v>
      </c>
      <c r="C110" s="435"/>
      <c r="D110" s="426">
        <v>609.79411010000013</v>
      </c>
      <c r="E110" s="435">
        <v>1283.2047132</v>
      </c>
      <c r="F110" s="288">
        <v>630.19825000000003</v>
      </c>
      <c r="G110" s="288">
        <v>1340.08132</v>
      </c>
      <c r="H110" s="288">
        <v>5632.5953</v>
      </c>
      <c r="I110" s="287">
        <f t="shared" si="2"/>
        <v>-0.52478813097613852</v>
      </c>
      <c r="J110" s="1"/>
    </row>
    <row r="111" spans="2:15" s="7" customFormat="1">
      <c r="B111" s="50" t="s">
        <v>305</v>
      </c>
      <c r="C111" s="435"/>
      <c r="D111" s="426">
        <f>D112+D113</f>
        <v>2985.51188</v>
      </c>
      <c r="E111" s="435">
        <v>3865.1919611999997</v>
      </c>
      <c r="F111" s="288">
        <v>4346.9418055000006</v>
      </c>
      <c r="G111" s="288">
        <v>5543.4190639999997</v>
      </c>
      <c r="H111" s="288">
        <v>3935.6</v>
      </c>
      <c r="I111" s="287">
        <f t="shared" si="2"/>
        <v>-0.22759026977974239</v>
      </c>
      <c r="J111" s="1"/>
      <c r="K111"/>
      <c r="L111"/>
      <c r="M111"/>
    </row>
    <row r="112" spans="2:15">
      <c r="B112" s="445" t="s">
        <v>306</v>
      </c>
      <c r="C112" s="435"/>
      <c r="D112" s="426">
        <v>2970</v>
      </c>
      <c r="E112" s="435">
        <v>3841.4432471999999</v>
      </c>
      <c r="F112" s="288">
        <v>4327.0848485000006</v>
      </c>
      <c r="G112" s="288">
        <v>5527.4312789999994</v>
      </c>
      <c r="H112" s="288">
        <v>3920</v>
      </c>
      <c r="I112" s="287">
        <f t="shared" si="2"/>
        <v>-0.22685308388590375</v>
      </c>
      <c r="J112" s="1"/>
      <c r="N112" s="7"/>
      <c r="O112" s="7"/>
    </row>
    <row r="113" spans="2:15">
      <c r="B113" s="445" t="s">
        <v>307</v>
      </c>
      <c r="C113" s="436"/>
      <c r="D113" s="446">
        <v>15.511879999999998</v>
      </c>
      <c r="E113" s="447">
        <v>23.748714000000007</v>
      </c>
      <c r="F113" s="447">
        <v>19.856956999999998</v>
      </c>
      <c r="G113" s="62">
        <v>15.987785000000001</v>
      </c>
      <c r="H113" s="62">
        <v>15.6</v>
      </c>
      <c r="I113" s="287">
        <f t="shared" si="2"/>
        <v>-0.34683284324363861</v>
      </c>
      <c r="J113" s="1"/>
      <c r="N113" s="7"/>
      <c r="O113" s="7"/>
    </row>
    <row r="114" spans="2:15">
      <c r="B114" s="97" t="s">
        <v>308</v>
      </c>
      <c r="C114" s="431"/>
      <c r="D114" s="425">
        <v>4390.7798917999989</v>
      </c>
      <c r="E114" s="431">
        <v>6275.0895076999986</v>
      </c>
      <c r="F114" s="432">
        <v>6040.4551405999991</v>
      </c>
      <c r="G114" s="432">
        <v>5331.3998849999998</v>
      </c>
      <c r="H114" s="432">
        <v>5051.2033599999895</v>
      </c>
      <c r="I114" s="433">
        <f t="shared" si="2"/>
        <v>-0.30028410169891795</v>
      </c>
      <c r="J114" s="1"/>
      <c r="N114" s="7"/>
      <c r="O114" s="7"/>
    </row>
    <row r="115" spans="2:15">
      <c r="B115" s="434" t="s">
        <v>300</v>
      </c>
      <c r="C115" s="435"/>
      <c r="D115" s="426">
        <v>4277.2029047999986</v>
      </c>
      <c r="E115" s="435">
        <v>5752.4798485999991</v>
      </c>
      <c r="F115" s="288">
        <v>5604.5987314999993</v>
      </c>
      <c r="G115" s="288">
        <v>4501.5426049999996</v>
      </c>
      <c r="H115" s="288">
        <v>4682.9533599999895</v>
      </c>
      <c r="I115" s="287">
        <f t="shared" si="2"/>
        <v>-0.2564592980119772</v>
      </c>
      <c r="J115" s="1"/>
      <c r="N115" s="7"/>
      <c r="O115" s="7"/>
    </row>
    <row r="116" spans="2:15">
      <c r="B116" s="434" t="s">
        <v>309</v>
      </c>
      <c r="C116" s="435"/>
      <c r="D116" s="426">
        <v>4188.4112460999986</v>
      </c>
      <c r="E116" s="435">
        <v>5592.3092960999993</v>
      </c>
      <c r="F116" s="288">
        <v>5387.7257344999989</v>
      </c>
      <c r="G116" s="288">
        <v>4404.5621899999996</v>
      </c>
      <c r="H116" s="288">
        <v>4578.5428299999894</v>
      </c>
      <c r="I116" s="287">
        <f t="shared" si="2"/>
        <v>-0.25104084478643918</v>
      </c>
      <c r="J116" s="1"/>
      <c r="N116" s="7"/>
      <c r="O116" s="7"/>
    </row>
    <row r="117" spans="2:15">
      <c r="B117" s="434" t="s">
        <v>310</v>
      </c>
      <c r="C117" s="435"/>
      <c r="D117" s="426">
        <v>87.959658700000006</v>
      </c>
      <c r="E117" s="435">
        <v>160.17055249999999</v>
      </c>
      <c r="F117" s="288">
        <v>216.872997</v>
      </c>
      <c r="G117" s="288">
        <v>96.980415000000022</v>
      </c>
      <c r="H117" s="288">
        <v>104.41053000000001</v>
      </c>
      <c r="I117" s="287">
        <f t="shared" si="2"/>
        <v>-0.4508375145924528</v>
      </c>
      <c r="J117" s="1"/>
      <c r="N117" s="7"/>
      <c r="O117" s="7"/>
    </row>
    <row r="118" spans="2:15">
      <c r="B118" s="74" t="s">
        <v>304</v>
      </c>
      <c r="C118" s="435"/>
      <c r="D118" s="426">
        <v>113.468987</v>
      </c>
      <c r="E118" s="435">
        <v>517.11465910000004</v>
      </c>
      <c r="F118" s="288">
        <v>430.08890910000002</v>
      </c>
      <c r="G118" s="288">
        <v>824.08228000000008</v>
      </c>
      <c r="H118" s="288">
        <v>364</v>
      </c>
      <c r="I118" s="287">
        <f t="shared" si="2"/>
        <v>-0.78057286715196894</v>
      </c>
      <c r="J118" s="1"/>
    </row>
    <row r="119" spans="2:15">
      <c r="B119" s="74" t="s">
        <v>311</v>
      </c>
      <c r="C119" s="436"/>
      <c r="D119" s="446">
        <v>0.94000000000000006</v>
      </c>
      <c r="E119" s="447">
        <v>5.4950000000000001</v>
      </c>
      <c r="F119" s="447">
        <v>5.7675000000000001</v>
      </c>
      <c r="G119" s="62">
        <v>5.7750000000005457</v>
      </c>
      <c r="H119" s="62">
        <v>4.25</v>
      </c>
      <c r="I119" s="287">
        <f t="shared" si="2"/>
        <v>-0.8289353958143767</v>
      </c>
      <c r="J119" s="1"/>
    </row>
    <row r="120" spans="2:15">
      <c r="B120" s="97" t="s">
        <v>312</v>
      </c>
      <c r="C120" s="437"/>
      <c r="D120" s="428">
        <v>56.039288747388973</v>
      </c>
      <c r="E120" s="437">
        <v>53.25287146281957</v>
      </c>
      <c r="F120" s="438">
        <v>55.83037641793215</v>
      </c>
      <c r="G120" s="438">
        <v>64.559762390321737</v>
      </c>
      <c r="H120" s="438">
        <v>70.344062108847538</v>
      </c>
      <c r="I120" s="433">
        <f t="shared" si="2"/>
        <v>5.2324263612993027E-2</v>
      </c>
      <c r="J120" s="1"/>
    </row>
    <row r="121" spans="2:15">
      <c r="B121" s="439" t="s">
        <v>313</v>
      </c>
      <c r="C121" s="436"/>
      <c r="D121" s="427">
        <v>31.881044131558685</v>
      </c>
      <c r="E121" s="436">
        <v>25.798097759409831</v>
      </c>
      <c r="F121" s="440">
        <v>32.168985585042321</v>
      </c>
      <c r="G121" s="440">
        <v>38.590872277436361</v>
      </c>
      <c r="H121" s="440">
        <f>(H108+H107+H109)/(H108+H107+H109+H116+H117)*100</f>
        <v>34.006308638932033</v>
      </c>
      <c r="I121" s="287">
        <f t="shared" si="2"/>
        <v>0.23579050009336844</v>
      </c>
      <c r="J121" s="1"/>
    </row>
    <row r="122" spans="2:15">
      <c r="B122" s="448" t="s">
        <v>314</v>
      </c>
      <c r="C122" s="436"/>
      <c r="D122" s="427">
        <v>84.311519908181978</v>
      </c>
      <c r="E122" s="436">
        <v>71.276504210507966</v>
      </c>
      <c r="F122" s="440">
        <v>59.436563443334457</v>
      </c>
      <c r="G122" s="440">
        <v>61.921442537893171</v>
      </c>
      <c r="H122" s="440">
        <f>H110/(H110+H118)*100</f>
        <v>93.929888848760569</v>
      </c>
      <c r="I122" s="287">
        <f t="shared" si="2"/>
        <v>0.18287955956953783</v>
      </c>
      <c r="J122" s="1"/>
    </row>
    <row r="123" spans="2:15">
      <c r="B123" s="439" t="s">
        <v>315</v>
      </c>
      <c r="C123" s="441"/>
      <c r="D123" s="429">
        <v>99.968375566501308</v>
      </c>
      <c r="E123" s="441">
        <v>99.858035535937631</v>
      </c>
      <c r="F123" s="442">
        <v>99.867496320218024</v>
      </c>
      <c r="G123" s="442">
        <v>99.895930833677895</v>
      </c>
      <c r="H123" s="440">
        <f>H111/(H111+H119)*100</f>
        <v>99.892127872888565</v>
      </c>
      <c r="I123" s="287">
        <f t="shared" si="2"/>
        <v>1.1049689689115461E-3</v>
      </c>
      <c r="J123" s="1"/>
    </row>
    <row r="124" spans="2:15">
      <c r="B124" s="75"/>
      <c r="C124" s="76"/>
      <c r="D124" s="76"/>
      <c r="E124" s="76"/>
      <c r="F124" s="77"/>
      <c r="G124" s="77"/>
      <c r="H124" s="77"/>
      <c r="I124" s="78"/>
      <c r="J124" s="1"/>
    </row>
    <row r="125" spans="2:15">
      <c r="B125" s="37" t="s">
        <v>63</v>
      </c>
      <c r="C125" s="38"/>
      <c r="D125" s="38"/>
      <c r="E125" s="38"/>
      <c r="F125" s="79"/>
      <c r="G125" s="79"/>
      <c r="H125" s="79"/>
      <c r="I125" s="18"/>
      <c r="J125" s="1"/>
    </row>
    <row r="126" spans="2:15" ht="17.100000000000001" customHeight="1">
      <c r="B126" s="610" t="s">
        <v>316</v>
      </c>
      <c r="C126" s="576"/>
      <c r="D126" s="576"/>
      <c r="E126" s="576"/>
      <c r="F126" s="576"/>
      <c r="G126" s="576"/>
      <c r="H126" s="576"/>
      <c r="I126" s="577"/>
      <c r="J126" s="1"/>
    </row>
    <row r="127" spans="2:15" ht="17.100000000000001" customHeight="1">
      <c r="B127" s="414" t="s">
        <v>317</v>
      </c>
      <c r="C127" s="415"/>
      <c r="D127" s="415"/>
      <c r="E127" s="415"/>
      <c r="F127" s="415"/>
      <c r="G127" s="39"/>
      <c r="H127" s="39"/>
      <c r="I127" s="18"/>
      <c r="J127" s="1"/>
    </row>
    <row r="128" spans="2:15" ht="17.100000000000001" customHeight="1">
      <c r="B128" s="414" t="s">
        <v>318</v>
      </c>
      <c r="C128" s="415"/>
      <c r="D128" s="415"/>
      <c r="E128" s="415"/>
      <c r="F128" s="415"/>
      <c r="G128" s="39"/>
      <c r="H128" s="39"/>
      <c r="I128" s="18"/>
      <c r="J128" s="1"/>
    </row>
    <row r="129" spans="2:10" ht="17.100000000000001" customHeight="1">
      <c r="B129" s="414" t="s">
        <v>319</v>
      </c>
      <c r="C129" s="415"/>
      <c r="D129" s="415"/>
      <c r="E129" s="415"/>
      <c r="F129" s="415"/>
      <c r="G129" s="39"/>
      <c r="H129" s="39"/>
      <c r="I129" s="18"/>
      <c r="J129" s="1"/>
    </row>
    <row r="130" spans="2:10" ht="17.100000000000001" customHeight="1">
      <c r="B130" s="414"/>
      <c r="C130" s="415"/>
      <c r="D130" s="415"/>
      <c r="E130" s="415"/>
      <c r="F130" s="415"/>
      <c r="G130" s="39"/>
      <c r="H130" s="39"/>
      <c r="I130" s="18"/>
      <c r="J130" s="1"/>
    </row>
    <row r="131" spans="2:10">
      <c r="B131" s="24"/>
      <c r="C131" s="1"/>
      <c r="D131" s="1"/>
      <c r="E131" s="1"/>
      <c r="F131" s="1"/>
      <c r="G131" s="1"/>
      <c r="H131" s="1"/>
      <c r="I131" s="23"/>
      <c r="J131" s="1"/>
    </row>
    <row r="132" spans="2:10" ht="20.100000000000001" customHeight="1">
      <c r="B132" s="387" t="s">
        <v>36</v>
      </c>
      <c r="C132" s="334"/>
      <c r="D132" s="334"/>
      <c r="E132" s="26"/>
      <c r="F132" s="25"/>
      <c r="G132" s="1"/>
      <c r="H132" s="1"/>
      <c r="I132" s="59"/>
      <c r="J132" s="1"/>
    </row>
    <row r="133" spans="2:10">
      <c r="B133" s="443" t="s">
        <v>297</v>
      </c>
      <c r="C133" s="335"/>
      <c r="D133" s="335"/>
      <c r="E133" s="60"/>
      <c r="F133" s="27"/>
      <c r="G133" s="1"/>
      <c r="H133" s="1"/>
      <c r="I133" s="23"/>
      <c r="J133" s="1"/>
    </row>
    <row r="134" spans="2:10" ht="27" customHeight="1">
      <c r="B134" s="72"/>
      <c r="C134" s="337"/>
      <c r="D134" s="401" t="s">
        <v>54</v>
      </c>
      <c r="E134" s="22" t="s">
        <v>55</v>
      </c>
      <c r="F134" s="22" t="s">
        <v>56</v>
      </c>
      <c r="G134" s="22" t="s">
        <v>57</v>
      </c>
      <c r="H134" s="22" t="s">
        <v>58</v>
      </c>
      <c r="I134" s="21" t="s">
        <v>234</v>
      </c>
      <c r="J134" s="1"/>
    </row>
    <row r="135" spans="2:10">
      <c r="B135" s="29" t="s">
        <v>116</v>
      </c>
      <c r="C135" s="330"/>
      <c r="D135" s="409">
        <v>1809.8102849500001</v>
      </c>
      <c r="E135" s="30">
        <v>1453.5481389000001</v>
      </c>
      <c r="F135" s="30">
        <v>1594.2786013</v>
      </c>
      <c r="G135" s="30">
        <v>2003.7035976</v>
      </c>
      <c r="H135" s="30">
        <v>2725.3473008678502</v>
      </c>
      <c r="I135" s="32">
        <f>D135/E135-1</f>
        <v>0.24509827814826135</v>
      </c>
      <c r="J135" s="1"/>
    </row>
    <row r="136" spans="2:10">
      <c r="B136" s="50" t="s">
        <v>320</v>
      </c>
      <c r="C136" s="333"/>
      <c r="D136" s="398">
        <v>130.55628495000002</v>
      </c>
      <c r="E136" s="51">
        <v>156.27613889999998</v>
      </c>
      <c r="F136" s="51">
        <v>192.87860130000001</v>
      </c>
      <c r="G136" s="62">
        <v>238.15859760000001</v>
      </c>
      <c r="H136" s="289">
        <v>245</v>
      </c>
      <c r="I136" s="31">
        <f>D136/E136-1</f>
        <v>-0.16457953294109673</v>
      </c>
      <c r="J136" s="3"/>
    </row>
    <row r="137" spans="2:10">
      <c r="B137" s="50" t="s">
        <v>321</v>
      </c>
      <c r="C137" s="333"/>
      <c r="D137" s="398">
        <v>953.25400000000002</v>
      </c>
      <c r="E137" s="288">
        <v>447.17200000000003</v>
      </c>
      <c r="F137" s="288">
        <v>447.2</v>
      </c>
      <c r="G137" s="288">
        <v>636.80499999999995</v>
      </c>
      <c r="H137" s="289">
        <v>1199</v>
      </c>
      <c r="I137" s="31">
        <f>D137/E137-1</f>
        <v>1.1317390176486901</v>
      </c>
      <c r="J137" s="1"/>
    </row>
    <row r="138" spans="2:10">
      <c r="B138" s="50" t="s">
        <v>322</v>
      </c>
      <c r="C138" s="333"/>
      <c r="D138" s="400">
        <v>726</v>
      </c>
      <c r="E138" s="288">
        <v>850.1</v>
      </c>
      <c r="F138" s="288">
        <v>954.19999999999993</v>
      </c>
      <c r="G138" s="288">
        <v>1128.74</v>
      </c>
      <c r="H138" s="288">
        <v>1281</v>
      </c>
      <c r="I138" s="31">
        <f>D138/E138-1</f>
        <v>-0.14598282554993536</v>
      </c>
      <c r="J138" s="1"/>
    </row>
    <row r="139" spans="2:10">
      <c r="B139" s="37"/>
      <c r="C139" s="38"/>
      <c r="D139" s="38"/>
      <c r="E139" s="38"/>
      <c r="I139" s="20"/>
      <c r="J139" s="1"/>
    </row>
    <row r="140" spans="2:10">
      <c r="B140" s="24"/>
      <c r="C140" s="1"/>
      <c r="D140" s="1"/>
      <c r="E140" s="1"/>
      <c r="F140" s="1"/>
      <c r="G140" s="1"/>
      <c r="H140" s="1"/>
      <c r="I140" s="23"/>
      <c r="J140" s="1"/>
    </row>
    <row r="141" spans="2:10" ht="20.100000000000001" customHeight="1">
      <c r="B141" s="387" t="s">
        <v>37</v>
      </c>
      <c r="C141" s="334"/>
      <c r="D141" s="334"/>
      <c r="E141" s="26"/>
      <c r="F141" s="1"/>
      <c r="G141" s="1"/>
      <c r="I141" s="416" t="s">
        <v>323</v>
      </c>
      <c r="J141" s="1"/>
    </row>
    <row r="142" spans="2:10">
      <c r="B142" s="443" t="s">
        <v>324</v>
      </c>
      <c r="C142" s="335"/>
      <c r="D142" s="335"/>
      <c r="E142" s="60"/>
      <c r="F142" s="1"/>
      <c r="G142" s="1"/>
      <c r="H142" s="1"/>
      <c r="I142" s="23"/>
      <c r="J142" s="1"/>
    </row>
    <row r="143" spans="2:10" ht="27" customHeight="1">
      <c r="B143" s="72"/>
      <c r="C143" s="337"/>
      <c r="D143" s="402" t="s">
        <v>54</v>
      </c>
      <c r="E143" s="22" t="s">
        <v>55</v>
      </c>
      <c r="F143" s="22" t="s">
        <v>56</v>
      </c>
      <c r="G143" s="22" t="s">
        <v>57</v>
      </c>
      <c r="H143" s="22" t="s">
        <v>58</v>
      </c>
      <c r="I143" s="21" t="s">
        <v>234</v>
      </c>
      <c r="J143" s="1"/>
    </row>
    <row r="144" spans="2:10">
      <c r="B144" s="92"/>
      <c r="C144" s="338"/>
      <c r="D144" s="412"/>
      <c r="E144" s="93"/>
      <c r="F144" s="93"/>
      <c r="G144" s="93"/>
      <c r="H144" s="93"/>
      <c r="I144" s="94"/>
      <c r="J144" s="1"/>
    </row>
    <row r="145" spans="2:10" ht="21.95">
      <c r="B145" s="74" t="s">
        <v>325</v>
      </c>
      <c r="C145" s="291"/>
      <c r="D145" s="413">
        <v>1063.2442300000027</v>
      </c>
      <c r="E145" s="288">
        <v>1014.9647299999998</v>
      </c>
      <c r="F145" s="288">
        <v>1039.4928199999983</v>
      </c>
      <c r="G145" s="288">
        <v>1054</v>
      </c>
      <c r="H145" s="289">
        <v>1083</v>
      </c>
      <c r="I145" s="31">
        <v>4.7567662769919972E-2</v>
      </c>
      <c r="J145" s="1"/>
    </row>
    <row r="146" spans="2:10" ht="21.95">
      <c r="B146" s="74" t="s">
        <v>326</v>
      </c>
      <c r="C146" s="291"/>
      <c r="D146" s="411">
        <v>990.43068080000012</v>
      </c>
      <c r="E146" s="288">
        <v>2894.2066733000001</v>
      </c>
      <c r="F146" s="288">
        <v>1470.8847270000001</v>
      </c>
      <c r="G146" s="288">
        <v>1992</v>
      </c>
      <c r="H146" s="288">
        <v>3057</v>
      </c>
      <c r="I146" s="31">
        <v>-0.65778854359744043</v>
      </c>
      <c r="J146" s="1"/>
    </row>
    <row r="147" spans="2:10">
      <c r="B147" s="75"/>
      <c r="C147" s="76"/>
      <c r="D147" s="76"/>
      <c r="E147" s="76"/>
      <c r="F147" s="76"/>
      <c r="G147" s="81"/>
      <c r="H147" s="81"/>
      <c r="I147" s="82"/>
      <c r="J147" s="1"/>
    </row>
    <row r="148" spans="2:10" ht="17.100000000000001" customHeight="1">
      <c r="B148" s="37" t="s">
        <v>63</v>
      </c>
      <c r="C148" s="38"/>
      <c r="D148" s="38"/>
      <c r="E148" s="38"/>
      <c r="F148" s="83"/>
      <c r="G148" s="84"/>
      <c r="H148" s="84"/>
      <c r="I148" s="19"/>
      <c r="J148" s="1"/>
    </row>
    <row r="149" spans="2:10" ht="17.100000000000001" customHeight="1">
      <c r="B149" s="414" t="s">
        <v>327</v>
      </c>
      <c r="C149" s="38"/>
      <c r="D149" s="38"/>
      <c r="E149" s="38"/>
      <c r="F149" s="85"/>
      <c r="I149" s="20"/>
      <c r="J149" s="1"/>
    </row>
    <row r="150" spans="2:10" s="2" customFormat="1" ht="17.100000000000001" customHeight="1">
      <c r="B150" s="414" t="s">
        <v>328</v>
      </c>
      <c r="C150" s="38"/>
      <c r="D150" s="38"/>
      <c r="E150" s="38"/>
      <c r="F150" s="85"/>
      <c r="G150"/>
      <c r="H150"/>
      <c r="I150" s="20"/>
    </row>
    <row r="151" spans="2:10">
      <c r="B151" s="24"/>
      <c r="C151" s="1"/>
      <c r="D151" s="1"/>
      <c r="E151" s="1"/>
      <c r="F151" s="1"/>
      <c r="G151" s="1"/>
      <c r="H151" s="1"/>
      <c r="I151" s="23"/>
      <c r="J151" s="1"/>
    </row>
    <row r="152" spans="2:10">
      <c r="B152" s="86"/>
      <c r="C152" s="87"/>
      <c r="D152" s="87"/>
      <c r="E152" s="87"/>
      <c r="F152" s="87"/>
      <c r="G152" s="87"/>
      <c r="H152" s="417"/>
      <c r="I152" s="418" t="s">
        <v>43</v>
      </c>
      <c r="J152" s="1"/>
    </row>
  </sheetData>
  <sheetProtection algorithmName="SHA-512" hashValue="7vmBDpbENmy518pyyuJHQr6GUvyvCqPWx5WHhZPOBcKkkiK8mFF5jopEM4IJolr4Sq1P9QEz16Lz8m/8bKaeZw==" saltValue="7YGRNMi07ZB2WFV7Wysyqg==" spinCount="100000" sheet="1" objects="1" scenarios="1"/>
  <mergeCells count="14">
    <mergeCell ref="B25:F25"/>
    <mergeCell ref="B126:I126"/>
    <mergeCell ref="B86:I86"/>
    <mergeCell ref="B87:I87"/>
    <mergeCell ref="B21:I21"/>
    <mergeCell ref="B88:I88"/>
    <mergeCell ref="B50:F50"/>
    <mergeCell ref="B5:C5"/>
    <mergeCell ref="G3:H3"/>
    <mergeCell ref="B1:I1"/>
    <mergeCell ref="B18:I18"/>
    <mergeCell ref="B20:I20"/>
    <mergeCell ref="B14:C14"/>
    <mergeCell ref="B15:C15"/>
  </mergeCells>
  <phoneticPr fontId="1" type="noConversion"/>
  <pageMargins left="0.7" right="0.7" top="0.75" bottom="0.75" header="0.3" footer="0.3"/>
  <pageSetup paperSize="8"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Only xmlns="9c7b2f30-2231-41e0-b86a-1257079ed7b5" xsi:nil="true"/>
    <lcf76f155ced4ddcb4097134ff3c332f xmlns="9c7b2f30-2231-41e0-b86a-1257079ed7b5">
      <Terms xmlns="http://schemas.microsoft.com/office/infopath/2007/PartnerControls"/>
    </lcf76f155ced4ddcb4097134ff3c332f>
    <Sentforapproval xmlns="9c7b2f30-2231-41e0-b86a-1257079ed7b5" xsi:nil="true"/>
    <Published xmlns="9c7b2f30-2231-41e0-b86a-1257079ed7b5" xsi:nil="true"/>
    <TaxCatchAll xmlns="c7b56d83-7d92-4d5e-8552-dd44030ff6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4692F43398F0468630CE82EDAFC73B" ma:contentTypeVersion="20" ma:contentTypeDescription="Create a new document." ma:contentTypeScope="" ma:versionID="0d3e1e33df4067aff428a7c35fe64709">
  <xsd:schema xmlns:xsd="http://www.w3.org/2001/XMLSchema" xmlns:xs="http://www.w3.org/2001/XMLSchema" xmlns:p="http://schemas.microsoft.com/office/2006/metadata/properties" xmlns:ns2="9c7b2f30-2231-41e0-b86a-1257079ed7b5" xmlns:ns3="f6156fdc-1b67-4e65-a7eb-2d097edf2cd6" xmlns:ns4="c7b56d83-7d92-4d5e-8552-dd44030ff6cf" targetNamespace="http://schemas.microsoft.com/office/2006/metadata/properties" ma:root="true" ma:fieldsID="4c1f7bb3427bb7664ab21513065f9e9d" ns2:_="" ns3:_="" ns4:_="">
    <xsd:import namespace="9c7b2f30-2231-41e0-b86a-1257079ed7b5"/>
    <xsd:import namespace="f6156fdc-1b67-4e65-a7eb-2d097edf2cd6"/>
    <xsd:import namespace="c7b56d83-7d92-4d5e-8552-dd44030ff6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ReadOnly" minOccurs="0"/>
                <xsd:element ref="ns2:MediaServiceAutoKeyPoints" minOccurs="0"/>
                <xsd:element ref="ns2:MediaServiceKeyPoints" minOccurs="0"/>
                <xsd:element ref="ns2:MediaLengthInSeconds" minOccurs="0"/>
                <xsd:element ref="ns2:Published" minOccurs="0"/>
                <xsd:element ref="ns2:Sentforapproval"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b2f30-2231-41e0-b86a-1257079ed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ReadOnly" ma:index="18" nillable="true" ma:displayName="Read Only" ma:description="Indicates which files should not be saved over after using" ma:format="Dropdown" ma:internalName="ReadOnly">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Published" ma:index="22" nillable="true" ma:displayName="Published" ma:format="Dropdown" ma:internalName="Published">
      <xsd:simpleType>
        <xsd:restriction base="dms:Text">
          <xsd:maxLength value="255"/>
        </xsd:restriction>
      </xsd:simpleType>
    </xsd:element>
    <xsd:element name="Sentforapproval" ma:index="23" nillable="true" ma:displayName="Sent for approval" ma:format="Dropdown" ma:internalName="Sentforapproval">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156fdc-1b67-4e65-a7eb-2d097edf2c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3e5622f-eac6-4e88-b4f2-2393c1bd5bd4}" ma:internalName="TaxCatchAll" ma:showField="CatchAllData" ma:web="f6156fdc-1b67-4e65-a7eb-2d097edf2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B9A283-593E-49DD-9742-CD259989AF62}"/>
</file>

<file path=customXml/itemProps2.xml><?xml version="1.0" encoding="utf-8"?>
<ds:datastoreItem xmlns:ds="http://schemas.openxmlformats.org/officeDocument/2006/customXml" ds:itemID="{5B6A573B-A17D-4244-8FA1-8B248868E047}"/>
</file>

<file path=customXml/itemProps3.xml><?xml version="1.0" encoding="utf-8"?>
<ds:datastoreItem xmlns:ds="http://schemas.openxmlformats.org/officeDocument/2006/customXml" ds:itemID="{987C2316-77E5-444A-AB55-62E57400C623}"/>
</file>

<file path=docProps/app.xml><?xml version="1.0" encoding="utf-8"?>
<Properties xmlns="http://schemas.openxmlformats.org/officeDocument/2006/extended-properties" xmlns:vt="http://schemas.openxmlformats.org/officeDocument/2006/docPropsVTypes">
  <Application>Microsoft Excel Online</Application>
  <Manager/>
  <Company>Raft Communications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Studio2 Studio2</dc:creator>
  <cp:keywords/>
  <dc:description/>
  <cp:lastModifiedBy>Curnow, Nicola</cp:lastModifiedBy>
  <cp:revision/>
  <dcterms:created xsi:type="dcterms:W3CDTF">2016-07-07T07:11:51Z</dcterms:created>
  <dcterms:modified xsi:type="dcterms:W3CDTF">2023-03-10T03:00:08Z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0x0101004F4692F43398F0468630CE82EDAFC73B</vt:lpwstr>
  </property>
</Properties>
</file>